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копия флэшки\Независимая оценка\НОК 2020\результаты\"/>
    </mc:Choice>
  </mc:AlternateContent>
  <bookViews>
    <workbookView xWindow="0" yWindow="0" windowWidth="28800" windowHeight="12435"/>
  </bookViews>
  <sheets>
    <sheet name="Sheet1" sheetId="1" r:id="rId1"/>
    <sheet name="Лист1" sheetId="2" r:id="rId2"/>
  </sheets>
  <definedNames>
    <definedName name="_xlnm._FilterDatabase" localSheetId="0" hidden="1">Sheet1!$A$3:$AG$33</definedName>
  </definedNames>
  <calcPr calcId="162913"/>
</workbook>
</file>

<file path=xl/calcChain.xml><?xml version="1.0" encoding="utf-8"?>
<calcChain xmlns="http://schemas.openxmlformats.org/spreadsheetml/2006/main">
  <c r="AG15" i="1" l="1"/>
  <c r="AE15" i="1"/>
  <c r="AC15" i="1"/>
  <c r="Z15" i="1"/>
  <c r="X15" i="1"/>
  <c r="V15" i="1"/>
  <c r="AG18" i="1"/>
  <c r="AG13" i="1"/>
  <c r="AG26" i="1"/>
  <c r="AG24" i="1"/>
  <c r="AG25" i="1"/>
  <c r="AG14" i="1"/>
  <c r="AG16" i="1"/>
  <c r="AG8" i="1"/>
  <c r="AE18" i="1"/>
  <c r="AE13" i="1"/>
  <c r="AE26" i="1"/>
  <c r="AE24" i="1"/>
  <c r="AE25" i="1"/>
  <c r="AE14" i="1"/>
  <c r="AE16" i="1"/>
  <c r="AE8" i="1"/>
  <c r="AC18" i="1"/>
  <c r="AC13" i="1"/>
  <c r="AC26" i="1"/>
  <c r="AC24" i="1"/>
  <c r="AC25" i="1"/>
  <c r="AC14" i="1"/>
  <c r="AC16" i="1"/>
  <c r="AC8" i="1"/>
  <c r="AA18" i="1"/>
  <c r="AA13" i="1"/>
  <c r="AA26" i="1"/>
  <c r="AA24" i="1"/>
  <c r="AA25" i="1"/>
  <c r="AA14" i="1"/>
  <c r="AA16" i="1"/>
  <c r="AA15" i="1"/>
  <c r="AA8" i="1"/>
  <c r="Z18" i="1"/>
  <c r="Z13" i="1"/>
  <c r="Z26" i="1"/>
  <c r="Z24" i="1"/>
  <c r="Z25" i="1"/>
  <c r="Z14" i="1"/>
  <c r="Z16" i="1"/>
  <c r="Z8" i="1"/>
  <c r="X18" i="1"/>
  <c r="X13" i="1"/>
  <c r="X26" i="1"/>
  <c r="X24" i="1"/>
  <c r="X25" i="1"/>
  <c r="X14" i="1"/>
  <c r="X16" i="1"/>
  <c r="X8" i="1"/>
  <c r="V18" i="1"/>
  <c r="V13" i="1"/>
  <c r="V26" i="1"/>
  <c r="V24" i="1"/>
  <c r="V25" i="1"/>
  <c r="V14" i="1"/>
  <c r="V16" i="1"/>
  <c r="V8" i="1"/>
  <c r="T18" i="1"/>
  <c r="T13" i="1"/>
  <c r="T26" i="1"/>
  <c r="T24" i="1"/>
  <c r="T25" i="1"/>
  <c r="T14" i="1"/>
  <c r="T16" i="1"/>
  <c r="T15" i="1"/>
  <c r="T8" i="1"/>
  <c r="O18" i="1"/>
  <c r="S18" i="1" s="1"/>
  <c r="O13" i="1"/>
  <c r="S13" i="1" s="1"/>
  <c r="O26" i="1"/>
  <c r="S26" i="1" s="1"/>
  <c r="O24" i="1"/>
  <c r="S24" i="1" s="1"/>
  <c r="O25" i="1"/>
  <c r="S25" i="1" s="1"/>
  <c r="O14" i="1"/>
  <c r="S14" i="1" s="1"/>
  <c r="O16" i="1"/>
  <c r="S16" i="1" s="1"/>
  <c r="O15" i="1"/>
  <c r="S15" i="1" s="1"/>
  <c r="O8" i="1"/>
  <c r="S8" i="1" s="1"/>
  <c r="J18" i="1"/>
  <c r="N18" i="1" s="1"/>
  <c r="J13" i="1"/>
  <c r="N13" i="1" s="1"/>
  <c r="J26" i="1"/>
  <c r="N26" i="1" s="1"/>
  <c r="J24" i="1"/>
  <c r="N24" i="1" s="1"/>
  <c r="J25" i="1"/>
  <c r="N25" i="1" s="1"/>
  <c r="J14" i="1"/>
  <c r="N14" i="1" s="1"/>
  <c r="J16" i="1"/>
  <c r="N16" i="1" s="1"/>
  <c r="J15" i="1"/>
  <c r="N15" i="1" s="1"/>
  <c r="J8" i="1"/>
  <c r="N8" i="1" s="1"/>
  <c r="E18" i="1"/>
  <c r="I18" i="1" s="1"/>
  <c r="E13" i="1"/>
  <c r="I13" i="1" s="1"/>
  <c r="E26" i="1"/>
  <c r="I26" i="1" s="1"/>
  <c r="E24" i="1"/>
  <c r="I24" i="1" s="1"/>
  <c r="E25" i="1"/>
  <c r="I25" i="1" s="1"/>
  <c r="E14" i="1"/>
  <c r="I14" i="1" s="1"/>
  <c r="E16" i="1"/>
  <c r="I16" i="1" s="1"/>
  <c r="E15" i="1"/>
  <c r="E8" i="1"/>
  <c r="I8" i="1" s="1"/>
  <c r="C15" i="1" l="1"/>
  <c r="I15" i="1"/>
  <c r="C14" i="1"/>
  <c r="C24" i="1"/>
  <c r="C13" i="1"/>
  <c r="C8" i="1"/>
  <c r="C16" i="1"/>
  <c r="C25" i="1"/>
  <c r="C26" i="1"/>
  <c r="C18" i="1"/>
  <c r="AG33" i="1"/>
  <c r="AG32" i="1"/>
  <c r="AG28" i="1"/>
  <c r="AG30" i="1"/>
  <c r="AG29" i="1"/>
  <c r="AG27" i="1"/>
  <c r="AG17" i="1"/>
  <c r="AG23" i="1"/>
  <c r="AG20" i="1"/>
  <c r="AG9" i="1"/>
  <c r="AG19" i="1"/>
  <c r="AG21" i="1"/>
  <c r="AG22" i="1"/>
  <c r="AG6" i="1"/>
  <c r="AG10" i="1"/>
  <c r="AG7" i="1"/>
  <c r="AG11" i="1"/>
  <c r="AG12" i="1"/>
  <c r="AG31" i="1"/>
  <c r="AE33" i="1"/>
  <c r="AE32" i="1"/>
  <c r="AE28" i="1"/>
  <c r="AE30" i="1"/>
  <c r="AE29" i="1"/>
  <c r="AE27" i="1"/>
  <c r="AE17" i="1"/>
  <c r="AE23" i="1"/>
  <c r="AE20" i="1"/>
  <c r="AE9" i="1"/>
  <c r="AE19" i="1"/>
  <c r="AE21" i="1"/>
  <c r="AE22" i="1"/>
  <c r="AE6" i="1"/>
  <c r="AE10" i="1"/>
  <c r="AE7" i="1"/>
  <c r="AE11" i="1"/>
  <c r="AE12" i="1"/>
  <c r="AE31" i="1"/>
  <c r="AC33" i="1"/>
  <c r="AC32" i="1"/>
  <c r="AC28" i="1"/>
  <c r="AC30" i="1"/>
  <c r="AC29" i="1"/>
  <c r="AC27" i="1"/>
  <c r="AC17" i="1"/>
  <c r="AC23" i="1"/>
  <c r="AC20" i="1"/>
  <c r="AC9" i="1"/>
  <c r="AC19" i="1"/>
  <c r="AC21" i="1"/>
  <c r="AC22" i="1"/>
  <c r="AC6" i="1"/>
  <c r="AC10" i="1"/>
  <c r="AC7" i="1"/>
  <c r="AC11" i="1"/>
  <c r="AC12" i="1"/>
  <c r="AC31" i="1"/>
  <c r="AA33" i="1"/>
  <c r="AA32" i="1"/>
  <c r="AA28" i="1"/>
  <c r="AA30" i="1"/>
  <c r="AA29" i="1"/>
  <c r="AA27" i="1"/>
  <c r="AA17" i="1"/>
  <c r="AA23" i="1"/>
  <c r="AA20" i="1"/>
  <c r="AA9" i="1"/>
  <c r="AA19" i="1"/>
  <c r="AA21" i="1"/>
  <c r="AA22" i="1"/>
  <c r="AA6" i="1"/>
  <c r="AA10" i="1"/>
  <c r="AA7" i="1"/>
  <c r="AA11" i="1"/>
  <c r="AA12" i="1"/>
  <c r="AA31" i="1"/>
  <c r="T33" i="1" l="1"/>
  <c r="T32" i="1"/>
  <c r="T28" i="1"/>
  <c r="T30" i="1"/>
  <c r="T29" i="1"/>
  <c r="T27" i="1"/>
  <c r="T17" i="1"/>
  <c r="T23" i="1"/>
  <c r="T20" i="1"/>
  <c r="T9" i="1"/>
  <c r="T19" i="1"/>
  <c r="T21" i="1"/>
  <c r="T22" i="1"/>
  <c r="T6" i="1"/>
  <c r="T10" i="1"/>
  <c r="T7" i="1"/>
  <c r="T11" i="1"/>
  <c r="T12" i="1"/>
  <c r="T31" i="1"/>
  <c r="Z33" i="1"/>
  <c r="Z32" i="1"/>
  <c r="Z28" i="1"/>
  <c r="Z30" i="1"/>
  <c r="Z29" i="1"/>
  <c r="Z27" i="1"/>
  <c r="Z17" i="1"/>
  <c r="Z23" i="1"/>
  <c r="Z20" i="1"/>
  <c r="Z9" i="1"/>
  <c r="Z19" i="1"/>
  <c r="Z21" i="1"/>
  <c r="Z22" i="1"/>
  <c r="Z6" i="1"/>
  <c r="Z10" i="1"/>
  <c r="Z7" i="1"/>
  <c r="Z11" i="1"/>
  <c r="Z12" i="1"/>
  <c r="Z31" i="1"/>
  <c r="X33" i="1"/>
  <c r="X32" i="1"/>
  <c r="X28" i="1"/>
  <c r="X30" i="1"/>
  <c r="X29" i="1"/>
  <c r="X27" i="1"/>
  <c r="X17" i="1"/>
  <c r="X23" i="1"/>
  <c r="X20" i="1"/>
  <c r="X9" i="1"/>
  <c r="X19" i="1"/>
  <c r="X21" i="1"/>
  <c r="X22" i="1"/>
  <c r="X6" i="1"/>
  <c r="X10" i="1"/>
  <c r="X7" i="1"/>
  <c r="X11" i="1"/>
  <c r="X12" i="1"/>
  <c r="X31" i="1"/>
  <c r="V33" i="1"/>
  <c r="V32" i="1"/>
  <c r="V28" i="1"/>
  <c r="V30" i="1"/>
  <c r="V29" i="1"/>
  <c r="V27" i="1"/>
  <c r="V17" i="1"/>
  <c r="V23" i="1"/>
  <c r="V20" i="1"/>
  <c r="V9" i="1"/>
  <c r="V19" i="1"/>
  <c r="V21" i="1"/>
  <c r="V22" i="1"/>
  <c r="V6" i="1"/>
  <c r="V10" i="1"/>
  <c r="V7" i="1"/>
  <c r="V11" i="1"/>
  <c r="V12" i="1"/>
  <c r="V31" i="1"/>
  <c r="O33" i="1"/>
  <c r="S33" i="1" s="1"/>
  <c r="O32" i="1"/>
  <c r="S32" i="1" s="1"/>
  <c r="O28" i="1"/>
  <c r="S28" i="1" s="1"/>
  <c r="O30" i="1"/>
  <c r="S30" i="1" s="1"/>
  <c r="O29" i="1"/>
  <c r="S29" i="1" s="1"/>
  <c r="O27" i="1"/>
  <c r="S27" i="1" s="1"/>
  <c r="O17" i="1"/>
  <c r="S17" i="1" s="1"/>
  <c r="O23" i="1"/>
  <c r="S23" i="1" s="1"/>
  <c r="O20" i="1"/>
  <c r="S20" i="1" s="1"/>
  <c r="O9" i="1"/>
  <c r="S9" i="1" s="1"/>
  <c r="O19" i="1"/>
  <c r="S19" i="1" s="1"/>
  <c r="O21" i="1"/>
  <c r="S21" i="1" s="1"/>
  <c r="O22" i="1"/>
  <c r="S22" i="1" s="1"/>
  <c r="O6" i="1"/>
  <c r="S6" i="1" s="1"/>
  <c r="O10" i="1"/>
  <c r="S10" i="1" s="1"/>
  <c r="O7" i="1"/>
  <c r="S7" i="1" s="1"/>
  <c r="O11" i="1"/>
  <c r="S11" i="1" s="1"/>
  <c r="O12" i="1"/>
  <c r="S12" i="1" s="1"/>
  <c r="O31" i="1"/>
  <c r="S31" i="1" s="1"/>
  <c r="J33" i="1" l="1"/>
  <c r="N33" i="1" s="1"/>
  <c r="J32" i="1"/>
  <c r="N32" i="1" s="1"/>
  <c r="J28" i="1"/>
  <c r="N28" i="1" s="1"/>
  <c r="J30" i="1"/>
  <c r="N30" i="1" s="1"/>
  <c r="J29" i="1"/>
  <c r="N29" i="1" s="1"/>
  <c r="J27" i="1"/>
  <c r="N27" i="1" s="1"/>
  <c r="J17" i="1"/>
  <c r="N17" i="1" s="1"/>
  <c r="J23" i="1"/>
  <c r="N23" i="1" s="1"/>
  <c r="J20" i="1"/>
  <c r="N20" i="1" s="1"/>
  <c r="J9" i="1"/>
  <c r="N9" i="1" s="1"/>
  <c r="J19" i="1"/>
  <c r="N19" i="1" s="1"/>
  <c r="J21" i="1"/>
  <c r="N21" i="1" s="1"/>
  <c r="J22" i="1"/>
  <c r="N22" i="1" s="1"/>
  <c r="J6" i="1"/>
  <c r="N6" i="1" s="1"/>
  <c r="J10" i="1"/>
  <c r="N10" i="1" s="1"/>
  <c r="J7" i="1"/>
  <c r="N7" i="1" s="1"/>
  <c r="J11" i="1"/>
  <c r="N11" i="1" s="1"/>
  <c r="J12" i="1"/>
  <c r="N12" i="1" s="1"/>
  <c r="J31" i="1"/>
  <c r="N31" i="1" s="1"/>
  <c r="E33" i="1"/>
  <c r="E32" i="1"/>
  <c r="E28" i="1"/>
  <c r="E30" i="1"/>
  <c r="E29" i="1"/>
  <c r="E27" i="1"/>
  <c r="E17" i="1"/>
  <c r="E23" i="1"/>
  <c r="E20" i="1"/>
  <c r="E9" i="1"/>
  <c r="E19" i="1"/>
  <c r="E21" i="1"/>
  <c r="E22" i="1"/>
  <c r="E6" i="1"/>
  <c r="E10" i="1"/>
  <c r="E7" i="1"/>
  <c r="E11" i="1"/>
  <c r="E12" i="1"/>
  <c r="E31" i="1"/>
  <c r="I31" i="1" l="1"/>
  <c r="C31" i="1"/>
  <c r="I11" i="1"/>
  <c r="C11" i="1"/>
  <c r="I10" i="1"/>
  <c r="C10" i="1"/>
  <c r="I22" i="1"/>
  <c r="C22" i="1"/>
  <c r="I19" i="1"/>
  <c r="C19" i="1"/>
  <c r="I20" i="1"/>
  <c r="C20" i="1"/>
  <c r="I17" i="1"/>
  <c r="C17" i="1"/>
  <c r="I29" i="1"/>
  <c r="C29" i="1"/>
  <c r="I28" i="1"/>
  <c r="C28" i="1"/>
  <c r="I33" i="1"/>
  <c r="C33" i="1"/>
  <c r="I12" i="1"/>
  <c r="C12" i="1"/>
  <c r="I7" i="1"/>
  <c r="C7" i="1"/>
  <c r="I6" i="1"/>
  <c r="C6" i="1"/>
  <c r="I21" i="1"/>
  <c r="C21" i="1"/>
  <c r="I9" i="1"/>
  <c r="C9" i="1"/>
  <c r="I23" i="1"/>
  <c r="C23" i="1"/>
  <c r="I27" i="1"/>
  <c r="C27" i="1"/>
  <c r="I30" i="1"/>
  <c r="C30" i="1"/>
  <c r="I32" i="1"/>
  <c r="C32" i="1"/>
</calcChain>
</file>

<file path=xl/sharedStrings.xml><?xml version="1.0" encoding="utf-8"?>
<sst xmlns="http://schemas.openxmlformats.org/spreadsheetml/2006/main" count="155" uniqueCount="53">
  <si>
    <t>Наименование медицинской организации</t>
  </si>
  <si>
    <t>Условия оказания</t>
  </si>
  <si>
    <t>Итоговый результат по условиям оказания</t>
  </si>
  <si>
    <t>Количество анкет</t>
  </si>
  <si>
    <t>Показатели, характеризующие общие критерии оценки качества условий оказания услуг медицинскими организациями, отношении которых проводится независимая оценка</t>
  </si>
  <si>
    <t>Открытость и доступность информации об организации</t>
  </si>
  <si>
    <t>Комфортность условий предоставления услуг, включая время ожидания предоставления медицинской услуги</t>
  </si>
  <si>
    <t>Доступность услуг для инвалидов</t>
  </si>
  <si>
    <t>Доброжелательность, вежливость работников медицинской организации</t>
  </si>
  <si>
    <t>Удовлетворенность условиями оказания услуг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</si>
  <si>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</si>
  <si>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</si>
  <si>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</si>
  <si>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</si>
  <si>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</si>
  <si>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</si>
  <si>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</si>
  <si>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</si>
  <si>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</si>
  <si>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</si>
  <si>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</si>
  <si>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</si>
  <si>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</si>
  <si>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</si>
  <si>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</si>
  <si>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</si>
  <si>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</si>
  <si>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</si>
  <si>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</si>
  <si>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5.3</t>
  </si>
  <si>
    <t>А</t>
  </si>
  <si>
    <t>доля 1.3</t>
  </si>
  <si>
    <t>доля 2.3</t>
  </si>
  <si>
    <t>доля 3.3</t>
  </si>
  <si>
    <t>доля 4.1</t>
  </si>
  <si>
    <t>доля 4.2</t>
  </si>
  <si>
    <t>доля 4.3</t>
  </si>
  <si>
    <t>доля 5.1</t>
  </si>
  <si>
    <t>доля 5.2</t>
  </si>
  <si>
    <t>доля 5.3</t>
  </si>
  <si>
    <t>ГБУЗ СО "Центральная городская больница город Кушва"</t>
  </si>
  <si>
    <t>ГБУЗ СО "Североуральская центральная городская больница"</t>
  </si>
  <si>
    <t>ГБУЗ СО "Красноуральская городская больница"</t>
  </si>
  <si>
    <t>ГБУЗ СО "Шалинская центральная городская больница"</t>
  </si>
  <si>
    <t>ГБУЗ СО "Пышминская центральная районная больница"</t>
  </si>
  <si>
    <t>ГАУЗ СО "Талицкая центральная районная больница"</t>
  </si>
  <si>
    <t>ГБУЗ СО "Туринская центральная районная больница имени О.Д. Зубова"</t>
  </si>
  <si>
    <t>ГБУЗ СО "Клинико-диагностический центр "Охрана здоровья матери и ребенка"</t>
  </si>
  <si>
    <t>ГБУЗ СО "Байкаловская центральная районная больница"</t>
  </si>
  <si>
    <t>ГАУЗ СО "Городская поликлиника N 3 город Нижний Тагил"</t>
  </si>
  <si>
    <t>С</t>
  </si>
  <si>
    <t>Итог</t>
  </si>
  <si>
    <t xml:space="preserve">        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</si>
</sst>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ack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FFFF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20"/>
      <color theme="1"/>
      <name val="Liberation Serif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3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0" borderId="1" xfId="0" applyBorder="1"/>
    <xf numFmtId="0" fontId="0" fillId="0" borderId="0" xfId="0" applyFill="1" applyBorder="1"/>
    <xf numFmtId="1" fontId="0" fillId="0" borderId="1" xfId="0" applyNumberFormat="1" applyBorder="1"/>
    <xf numFmtId="1" fontId="0" fillId="5" borderId="1" xfId="0" applyNumberFormat="1" applyFill="1" applyBorder="1"/>
    <xf numFmtId="1" fontId="0" fillId="0" borderId="5" xfId="0" applyNumberFormat="1" applyBorder="1"/>
    <xf numFmtId="0" fontId="0" fillId="0" borderId="6" xfId="0" applyFill="1" applyBorder="1"/>
    <xf numFmtId="0" fontId="0" fillId="0" borderId="1" xfId="0" applyBorder="1"/>
    <xf numFmtId="1" fontId="0" fillId="0" borderId="0" xfId="0" applyNumberFormat="1" applyFill="1" applyBorder="1"/>
    <xf numFmtId="1" fontId="0" fillId="4" borderId="1" xfId="0" applyNumberFormat="1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4" fillId="0" borderId="0" xfId="0" applyFont="1" applyAlignment="1">
      <alignment horizontal="left" vertical="center" indent="6"/>
    </xf>
    <xf numFmtId="0" fontId="5" fillId="0" borderId="0" xfId="0" applyFont="1"/>
    <xf numFmtId="0" fontId="0" fillId="5" borderId="1" xfId="0" applyFill="1" applyBorder="1" applyAlignment="1">
      <alignment vertical="justify" wrapText="1"/>
    </xf>
    <xf numFmtId="1" fontId="0" fillId="0" borderId="1" xfId="0" applyNumberFormat="1" applyBorder="1" applyAlignment="1">
      <alignment vertical="justify" wrapText="1"/>
    </xf>
    <xf numFmtId="9" fontId="0" fillId="3" borderId="1" xfId="0" applyNumberFormat="1" applyFill="1" applyBorder="1" applyAlignment="1">
      <alignment vertical="justify" wrapText="1"/>
    </xf>
    <xf numFmtId="0" fontId="0" fillId="0" borderId="1" xfId="0" applyFill="1" applyBorder="1" applyAlignment="1">
      <alignment vertical="justify" wrapText="1"/>
    </xf>
    <xf numFmtId="1" fontId="0" fillId="0" borderId="1" xfId="0" applyNumberFormat="1" applyFill="1" applyBorder="1" applyAlignment="1">
      <alignment vertical="justify" wrapText="1"/>
    </xf>
    <xf numFmtId="0" fontId="0" fillId="0" borderId="0" xfId="0" applyAlignment="1">
      <alignment vertical="justify" wrapText="1"/>
    </xf>
    <xf numFmtId="1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2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zoomScale="80" zoomScaleNormal="80" workbookViewId="0">
      <pane ySplit="5" topLeftCell="A15" activePane="bottomLeft" state="frozen"/>
      <selection pane="bottomLeft" activeCell="A7" sqref="A7:AG35"/>
    </sheetView>
  </sheetViews>
  <sheetFormatPr defaultRowHeight="15" x14ac:dyDescent="0.25"/>
  <cols>
    <col min="1" max="1" width="42.85546875" customWidth="1"/>
    <col min="2" max="2" width="9.85546875" customWidth="1"/>
    <col min="3" max="3" width="13.5703125" style="6" customWidth="1"/>
    <col min="4" max="4" width="11.7109375" customWidth="1"/>
    <col min="5" max="33" width="6.7109375" customWidth="1"/>
  </cols>
  <sheetData>
    <row r="1" spans="1:33" ht="25.5" x14ac:dyDescent="0.35">
      <c r="AA1" s="25"/>
      <c r="AC1" s="26" t="s">
        <v>52</v>
      </c>
    </row>
    <row r="2" spans="1:33" ht="15.75" x14ac:dyDescent="0.25">
      <c r="AA2" s="24"/>
    </row>
    <row r="3" spans="1:33" ht="15" customHeight="1" x14ac:dyDescent="0.25">
      <c r="A3" s="50" t="s">
        <v>0</v>
      </c>
      <c r="B3" s="50" t="s">
        <v>1</v>
      </c>
      <c r="C3" s="56" t="s">
        <v>2</v>
      </c>
      <c r="D3" s="50" t="s">
        <v>3</v>
      </c>
      <c r="E3" s="54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ht="15" customHeight="1" x14ac:dyDescent="0.25">
      <c r="A4" s="51"/>
      <c r="B4" s="51"/>
      <c r="C4" s="57"/>
      <c r="D4" s="51"/>
      <c r="E4" s="50" t="s">
        <v>5</v>
      </c>
      <c r="F4" s="51"/>
      <c r="G4" s="51"/>
      <c r="H4" s="51"/>
      <c r="I4" s="2"/>
      <c r="J4" s="50" t="s">
        <v>6</v>
      </c>
      <c r="K4" s="51"/>
      <c r="L4" s="51"/>
      <c r="M4" s="51"/>
      <c r="N4" s="2"/>
      <c r="O4" s="50" t="s">
        <v>7</v>
      </c>
      <c r="P4" s="51"/>
      <c r="Q4" s="51"/>
      <c r="R4" s="51"/>
      <c r="S4" s="2"/>
      <c r="T4" s="50" t="s">
        <v>8</v>
      </c>
      <c r="U4" s="51"/>
      <c r="V4" s="51"/>
      <c r="W4" s="51"/>
      <c r="X4" s="51"/>
      <c r="Y4" s="51"/>
      <c r="Z4" s="2"/>
      <c r="AA4" s="52" t="s">
        <v>9</v>
      </c>
      <c r="AB4" s="53"/>
      <c r="AC4" s="53"/>
      <c r="AD4" s="53"/>
      <c r="AE4" s="53"/>
      <c r="AF4" s="53"/>
      <c r="AG4" s="53"/>
    </row>
    <row r="5" spans="1:33" ht="36" customHeight="1" x14ac:dyDescent="0.25">
      <c r="A5" s="51"/>
      <c r="B5" s="51"/>
      <c r="C5" s="57"/>
      <c r="D5" s="51"/>
      <c r="E5" s="1" t="s">
        <v>10</v>
      </c>
      <c r="F5" s="1" t="s">
        <v>11</v>
      </c>
      <c r="G5" s="1" t="s">
        <v>12</v>
      </c>
      <c r="H5" s="1" t="s">
        <v>13</v>
      </c>
      <c r="I5" s="1" t="s">
        <v>31</v>
      </c>
      <c r="J5" s="1" t="s">
        <v>14</v>
      </c>
      <c r="K5" s="1" t="s">
        <v>15</v>
      </c>
      <c r="L5" s="1" t="s">
        <v>16</v>
      </c>
      <c r="M5" s="1" t="s">
        <v>17</v>
      </c>
      <c r="N5" s="1" t="s">
        <v>32</v>
      </c>
      <c r="O5" s="1" t="s">
        <v>18</v>
      </c>
      <c r="P5" s="1" t="s">
        <v>19</v>
      </c>
      <c r="Q5" s="1" t="s">
        <v>20</v>
      </c>
      <c r="R5" s="1" t="s">
        <v>21</v>
      </c>
      <c r="S5" s="1" t="s">
        <v>33</v>
      </c>
      <c r="T5" s="1" t="s">
        <v>22</v>
      </c>
      <c r="U5" s="1" t="s">
        <v>23</v>
      </c>
      <c r="V5" s="1" t="s">
        <v>34</v>
      </c>
      <c r="W5" s="1" t="s">
        <v>24</v>
      </c>
      <c r="X5" s="1" t="s">
        <v>35</v>
      </c>
      <c r="Y5" s="1" t="s">
        <v>25</v>
      </c>
      <c r="Z5" s="1" t="s">
        <v>36</v>
      </c>
      <c r="AA5" s="1" t="s">
        <v>26</v>
      </c>
      <c r="AB5" s="1" t="s">
        <v>27</v>
      </c>
      <c r="AC5" s="1" t="s">
        <v>37</v>
      </c>
      <c r="AD5" s="1" t="s">
        <v>28</v>
      </c>
      <c r="AE5" s="1" t="s">
        <v>38</v>
      </c>
      <c r="AF5" s="1" t="s">
        <v>29</v>
      </c>
      <c r="AG5" s="1" t="s">
        <v>39</v>
      </c>
    </row>
    <row r="6" spans="1:33" ht="30" x14ac:dyDescent="0.25">
      <c r="A6" s="3" t="s">
        <v>48</v>
      </c>
      <c r="B6" s="7" t="s">
        <v>30</v>
      </c>
      <c r="C6" s="19">
        <f t="shared" ref="C6:C33" si="0">(E6+J6+O6+T6+AA6)/5</f>
        <v>89.679999999999993</v>
      </c>
      <c r="D6" s="7">
        <v>55</v>
      </c>
      <c r="E6" s="13">
        <f t="shared" ref="E6:E33" si="1">F6+G6+H6</f>
        <v>96.4</v>
      </c>
      <c r="F6" s="7">
        <v>30</v>
      </c>
      <c r="G6" s="7">
        <v>30</v>
      </c>
      <c r="H6" s="13">
        <v>36.4</v>
      </c>
      <c r="I6" s="4">
        <f t="shared" ref="I6:I33" si="2">H6/E6</f>
        <v>0.37759336099585056</v>
      </c>
      <c r="J6" s="13">
        <f t="shared" ref="J6:J33" si="3">K6+L6+M6</f>
        <v>85.5</v>
      </c>
      <c r="K6" s="13">
        <v>30</v>
      </c>
      <c r="L6" s="13">
        <v>27.6</v>
      </c>
      <c r="M6" s="13">
        <v>27.9</v>
      </c>
      <c r="N6" s="4">
        <f t="shared" ref="N6:N33" si="4">M6/J6</f>
        <v>0.32631578947368417</v>
      </c>
      <c r="O6" s="13">
        <f t="shared" ref="O6:O33" si="5">P6+Q6+R6</f>
        <v>78.900000000000006</v>
      </c>
      <c r="P6" s="13">
        <v>30</v>
      </c>
      <c r="Q6" s="13">
        <v>24</v>
      </c>
      <c r="R6" s="13">
        <v>24.9</v>
      </c>
      <c r="S6" s="4">
        <f t="shared" ref="S6:S33" si="6">R6/O6</f>
        <v>0.31558935361216728</v>
      </c>
      <c r="T6" s="13">
        <f t="shared" ref="T6:T33" si="7">U6+W6+Y6</f>
        <v>94.2</v>
      </c>
      <c r="U6" s="13">
        <v>39.200000000000003</v>
      </c>
      <c r="V6" s="4">
        <f t="shared" ref="V6:V33" si="8">U6/40</f>
        <v>0.98000000000000009</v>
      </c>
      <c r="W6" s="13">
        <v>40</v>
      </c>
      <c r="X6" s="4">
        <f t="shared" ref="X6:X33" si="9">W6/40</f>
        <v>1</v>
      </c>
      <c r="Y6" s="13">
        <v>15</v>
      </c>
      <c r="Z6" s="4">
        <f t="shared" ref="Z6:Z33" si="10">Y6/20</f>
        <v>0.75</v>
      </c>
      <c r="AA6" s="13">
        <f t="shared" ref="AA6:AA33" si="11">AB6+AD6+AF6</f>
        <v>93.4</v>
      </c>
      <c r="AB6" s="13">
        <v>27.9</v>
      </c>
      <c r="AC6" s="4">
        <f t="shared" ref="AC6:AC33" si="12">AB6/30</f>
        <v>0.92999999999999994</v>
      </c>
      <c r="AD6" s="13">
        <v>46.5</v>
      </c>
      <c r="AE6" s="4">
        <f t="shared" ref="AE6:AE33" si="13">AD6/50</f>
        <v>0.93</v>
      </c>
      <c r="AF6" s="13">
        <v>19</v>
      </c>
      <c r="AG6" s="4">
        <f t="shared" ref="AG6:AG33" si="14">AF6/20</f>
        <v>0.95</v>
      </c>
    </row>
    <row r="7" spans="1:33" ht="30" x14ac:dyDescent="0.25">
      <c r="A7" s="9" t="s">
        <v>48</v>
      </c>
      <c r="B7" s="10" t="s">
        <v>51</v>
      </c>
      <c r="C7" s="19">
        <f t="shared" si="0"/>
        <v>86.669999999999987</v>
      </c>
      <c r="D7" s="10">
        <v>77</v>
      </c>
      <c r="E7" s="13">
        <f t="shared" si="1"/>
        <v>88.2</v>
      </c>
      <c r="F7" s="17">
        <v>30</v>
      </c>
      <c r="G7" s="17">
        <v>30</v>
      </c>
      <c r="H7" s="14">
        <v>28.2</v>
      </c>
      <c r="I7" s="4">
        <f t="shared" si="2"/>
        <v>0.31972789115646255</v>
      </c>
      <c r="J7" s="13">
        <f t="shared" si="3"/>
        <v>83.15</v>
      </c>
      <c r="K7" s="14">
        <v>21</v>
      </c>
      <c r="L7" s="14">
        <v>33.200000000000003</v>
      </c>
      <c r="M7" s="14">
        <v>28.95</v>
      </c>
      <c r="N7" s="4">
        <f t="shared" si="4"/>
        <v>0.34816596512327114</v>
      </c>
      <c r="O7" s="13">
        <f t="shared" si="5"/>
        <v>69.45</v>
      </c>
      <c r="P7" s="13">
        <v>30</v>
      </c>
      <c r="Q7" s="13">
        <v>12</v>
      </c>
      <c r="R7" s="13">
        <v>27.45</v>
      </c>
      <c r="S7" s="4">
        <f t="shared" si="6"/>
        <v>0.39524838012958963</v>
      </c>
      <c r="T7" s="13">
        <f t="shared" si="7"/>
        <v>97.1</v>
      </c>
      <c r="U7" s="13">
        <v>39.6</v>
      </c>
      <c r="V7" s="4">
        <f t="shared" si="8"/>
        <v>0.99</v>
      </c>
      <c r="W7" s="13">
        <v>40</v>
      </c>
      <c r="X7" s="4">
        <f t="shared" si="9"/>
        <v>1</v>
      </c>
      <c r="Y7" s="13">
        <v>17.5</v>
      </c>
      <c r="Z7" s="4">
        <f t="shared" si="10"/>
        <v>0.875</v>
      </c>
      <c r="AA7" s="13">
        <f t="shared" si="11"/>
        <v>95.45</v>
      </c>
      <c r="AB7" s="13">
        <v>28.95</v>
      </c>
      <c r="AC7" s="4">
        <f t="shared" si="12"/>
        <v>0.96499999999999997</v>
      </c>
      <c r="AD7" s="13">
        <v>47</v>
      </c>
      <c r="AE7" s="4">
        <f t="shared" si="13"/>
        <v>0.94</v>
      </c>
      <c r="AF7" s="13">
        <v>19.5</v>
      </c>
      <c r="AG7" s="4">
        <f t="shared" si="14"/>
        <v>0.97499999999999998</v>
      </c>
    </row>
    <row r="8" spans="1:33" ht="30" x14ac:dyDescent="0.25">
      <c r="A8" s="8" t="s">
        <v>40</v>
      </c>
      <c r="B8" s="23" t="s">
        <v>30</v>
      </c>
      <c r="C8" s="19">
        <f t="shared" si="0"/>
        <v>84.320000000000007</v>
      </c>
      <c r="D8" s="23">
        <v>57</v>
      </c>
      <c r="E8" s="13">
        <f t="shared" si="1"/>
        <v>94.8</v>
      </c>
      <c r="F8" s="17">
        <v>30</v>
      </c>
      <c r="G8" s="17">
        <v>30</v>
      </c>
      <c r="H8" s="13">
        <v>34.799999999999997</v>
      </c>
      <c r="I8" s="4">
        <f t="shared" si="2"/>
        <v>0.36708860759493667</v>
      </c>
      <c r="J8" s="13">
        <f t="shared" si="3"/>
        <v>95.5</v>
      </c>
      <c r="K8" s="13">
        <v>30</v>
      </c>
      <c r="L8" s="13">
        <v>38.799999999999997</v>
      </c>
      <c r="M8" s="13">
        <v>26.7</v>
      </c>
      <c r="N8" s="4">
        <f t="shared" si="4"/>
        <v>0.27958115183246074</v>
      </c>
      <c r="O8" s="13">
        <f t="shared" si="5"/>
        <v>63.9</v>
      </c>
      <c r="P8" s="13">
        <v>23.7</v>
      </c>
      <c r="Q8" s="13">
        <v>15.6</v>
      </c>
      <c r="R8" s="13">
        <v>24.6</v>
      </c>
      <c r="S8" s="4">
        <f t="shared" si="6"/>
        <v>0.38497652582159625</v>
      </c>
      <c r="T8" s="13">
        <f t="shared" si="7"/>
        <v>87.2</v>
      </c>
      <c r="U8" s="13">
        <v>37.200000000000003</v>
      </c>
      <c r="V8" s="4">
        <f t="shared" si="8"/>
        <v>0.93</v>
      </c>
      <c r="W8" s="13">
        <v>34.799999999999997</v>
      </c>
      <c r="X8" s="4">
        <f t="shared" si="9"/>
        <v>0.86999999999999988</v>
      </c>
      <c r="Y8" s="13">
        <v>15.2</v>
      </c>
      <c r="Z8" s="4">
        <f t="shared" si="10"/>
        <v>0.76</v>
      </c>
      <c r="AA8" s="13">
        <f t="shared" si="11"/>
        <v>80.199999999999989</v>
      </c>
      <c r="AB8" s="13">
        <v>25.8</v>
      </c>
      <c r="AC8" s="4">
        <f t="shared" si="12"/>
        <v>0.86</v>
      </c>
      <c r="AD8" s="13">
        <v>37</v>
      </c>
      <c r="AE8" s="4">
        <f t="shared" si="13"/>
        <v>0.74</v>
      </c>
      <c r="AF8" s="13">
        <v>17.399999999999999</v>
      </c>
      <c r="AG8" s="4">
        <f t="shared" si="14"/>
        <v>0.86999999999999988</v>
      </c>
    </row>
    <row r="9" spans="1:33" ht="30" x14ac:dyDescent="0.25">
      <c r="A9" s="3" t="s">
        <v>46</v>
      </c>
      <c r="B9" s="7" t="s">
        <v>50</v>
      </c>
      <c r="C9" s="19">
        <f t="shared" si="0"/>
        <v>83.740000000000009</v>
      </c>
      <c r="D9" s="7">
        <v>50</v>
      </c>
      <c r="E9" s="13">
        <f t="shared" si="1"/>
        <v>100</v>
      </c>
      <c r="F9" s="17">
        <v>30</v>
      </c>
      <c r="G9" s="17">
        <v>30</v>
      </c>
      <c r="H9" s="13">
        <v>40</v>
      </c>
      <c r="I9" s="4">
        <f t="shared" si="2"/>
        <v>0.4</v>
      </c>
      <c r="J9" s="13">
        <f t="shared" si="3"/>
        <v>96.9</v>
      </c>
      <c r="K9" s="13">
        <v>29.4</v>
      </c>
      <c r="L9" s="13">
        <v>39.6</v>
      </c>
      <c r="M9" s="13">
        <v>27.9</v>
      </c>
      <c r="N9" s="4">
        <f t="shared" si="4"/>
        <v>0.28792569659442724</v>
      </c>
      <c r="O9" s="13">
        <f t="shared" si="5"/>
        <v>29.4</v>
      </c>
      <c r="P9" s="13">
        <v>0</v>
      </c>
      <c r="Q9" s="13">
        <v>0</v>
      </c>
      <c r="R9" s="13">
        <v>29.4</v>
      </c>
      <c r="S9" s="4">
        <f t="shared" si="6"/>
        <v>1</v>
      </c>
      <c r="T9" s="13">
        <f t="shared" si="7"/>
        <v>98.800000000000011</v>
      </c>
      <c r="U9" s="13">
        <v>40</v>
      </c>
      <c r="V9" s="4">
        <f t="shared" si="8"/>
        <v>1</v>
      </c>
      <c r="W9" s="13">
        <v>39.200000000000003</v>
      </c>
      <c r="X9" s="4">
        <f t="shared" si="9"/>
        <v>0.98000000000000009</v>
      </c>
      <c r="Y9" s="13">
        <v>19.600000000000001</v>
      </c>
      <c r="Z9" s="4">
        <f t="shared" si="10"/>
        <v>0.98000000000000009</v>
      </c>
      <c r="AA9" s="13">
        <f t="shared" si="11"/>
        <v>93.600000000000009</v>
      </c>
      <c r="AB9" s="13">
        <v>26.4</v>
      </c>
      <c r="AC9" s="4">
        <f t="shared" si="12"/>
        <v>0.88</v>
      </c>
      <c r="AD9" s="13">
        <v>48</v>
      </c>
      <c r="AE9" s="4">
        <f t="shared" si="13"/>
        <v>0.96</v>
      </c>
      <c r="AF9" s="13">
        <v>19.2</v>
      </c>
      <c r="AG9" s="4">
        <f t="shared" si="14"/>
        <v>0.96</v>
      </c>
    </row>
    <row r="10" spans="1:33" ht="30" x14ac:dyDescent="0.25">
      <c r="A10" s="3" t="s">
        <v>48</v>
      </c>
      <c r="B10" s="23" t="s">
        <v>50</v>
      </c>
      <c r="C10" s="19">
        <f t="shared" si="0"/>
        <v>83.66</v>
      </c>
      <c r="D10" s="23">
        <v>22</v>
      </c>
      <c r="E10" s="13">
        <f t="shared" si="1"/>
        <v>80</v>
      </c>
      <c r="F10" s="17">
        <v>30</v>
      </c>
      <c r="G10" s="17">
        <v>30</v>
      </c>
      <c r="H10" s="13">
        <v>20</v>
      </c>
      <c r="I10" s="4">
        <f t="shared" si="2"/>
        <v>0.25</v>
      </c>
      <c r="J10" s="13">
        <f t="shared" si="3"/>
        <v>80.8</v>
      </c>
      <c r="K10" s="13">
        <v>12</v>
      </c>
      <c r="L10" s="13">
        <v>38.799999999999997</v>
      </c>
      <c r="M10" s="13">
        <v>30</v>
      </c>
      <c r="N10" s="4">
        <f t="shared" si="4"/>
        <v>0.37128712871287128</v>
      </c>
      <c r="O10" s="13">
        <f t="shared" si="5"/>
        <v>60</v>
      </c>
      <c r="P10" s="13">
        <v>30</v>
      </c>
      <c r="Q10" s="13">
        <v>0</v>
      </c>
      <c r="R10" s="13">
        <v>30</v>
      </c>
      <c r="S10" s="4">
        <f t="shared" si="6"/>
        <v>0.5</v>
      </c>
      <c r="T10" s="13">
        <f t="shared" si="7"/>
        <v>100</v>
      </c>
      <c r="U10" s="13">
        <v>40</v>
      </c>
      <c r="V10" s="4">
        <f t="shared" si="8"/>
        <v>1</v>
      </c>
      <c r="W10" s="13">
        <v>40</v>
      </c>
      <c r="X10" s="4">
        <f t="shared" si="9"/>
        <v>1</v>
      </c>
      <c r="Y10" s="13">
        <v>20</v>
      </c>
      <c r="Z10" s="4">
        <f t="shared" si="10"/>
        <v>1</v>
      </c>
      <c r="AA10" s="13">
        <f t="shared" si="11"/>
        <v>97.5</v>
      </c>
      <c r="AB10" s="13">
        <v>30</v>
      </c>
      <c r="AC10" s="4">
        <f t="shared" si="12"/>
        <v>1</v>
      </c>
      <c r="AD10" s="13">
        <v>47.5</v>
      </c>
      <c r="AE10" s="4">
        <f t="shared" si="13"/>
        <v>0.95</v>
      </c>
      <c r="AF10" s="13">
        <v>20</v>
      </c>
      <c r="AG10" s="4">
        <f t="shared" si="14"/>
        <v>1</v>
      </c>
    </row>
    <row r="11" spans="1:33" ht="30" x14ac:dyDescent="0.25">
      <c r="A11" s="5" t="s">
        <v>49</v>
      </c>
      <c r="B11" s="23" t="s">
        <v>30</v>
      </c>
      <c r="C11" s="19">
        <f t="shared" si="0"/>
        <v>83.4</v>
      </c>
      <c r="D11" s="23">
        <v>580</v>
      </c>
      <c r="E11" s="13">
        <f t="shared" si="1"/>
        <v>97.2</v>
      </c>
      <c r="F11" s="17">
        <v>30</v>
      </c>
      <c r="G11" s="17">
        <v>30</v>
      </c>
      <c r="H11" s="13">
        <v>37.200000000000003</v>
      </c>
      <c r="I11" s="4">
        <f t="shared" si="2"/>
        <v>0.38271604938271608</v>
      </c>
      <c r="J11" s="13">
        <f t="shared" si="3"/>
        <v>86</v>
      </c>
      <c r="K11" s="13">
        <v>30</v>
      </c>
      <c r="L11" s="13">
        <v>35.6</v>
      </c>
      <c r="M11" s="13">
        <v>20.399999999999999</v>
      </c>
      <c r="N11" s="4">
        <f t="shared" si="4"/>
        <v>0.23720930232558138</v>
      </c>
      <c r="O11" s="13">
        <f t="shared" si="5"/>
        <v>57.9</v>
      </c>
      <c r="P11" s="13">
        <v>12</v>
      </c>
      <c r="Q11" s="13">
        <v>24</v>
      </c>
      <c r="R11" s="13">
        <v>21.9</v>
      </c>
      <c r="S11" s="4">
        <f t="shared" si="6"/>
        <v>0.37823834196891193</v>
      </c>
      <c r="T11" s="13">
        <f t="shared" si="7"/>
        <v>90.800000000000011</v>
      </c>
      <c r="U11" s="13">
        <v>38.4</v>
      </c>
      <c r="V11" s="4">
        <f t="shared" si="8"/>
        <v>0.96</v>
      </c>
      <c r="W11" s="13">
        <v>38</v>
      </c>
      <c r="X11" s="4">
        <f t="shared" si="9"/>
        <v>0.95</v>
      </c>
      <c r="Y11" s="13">
        <v>14.4</v>
      </c>
      <c r="Z11" s="4">
        <f t="shared" si="10"/>
        <v>0.72</v>
      </c>
      <c r="AA11" s="13">
        <f t="shared" si="11"/>
        <v>85.1</v>
      </c>
      <c r="AB11" s="13">
        <v>27</v>
      </c>
      <c r="AC11" s="4">
        <f t="shared" si="12"/>
        <v>0.9</v>
      </c>
      <c r="AD11" s="13">
        <v>39.5</v>
      </c>
      <c r="AE11" s="4">
        <f t="shared" si="13"/>
        <v>0.79</v>
      </c>
      <c r="AF11" s="13">
        <v>18.600000000000001</v>
      </c>
      <c r="AG11" s="4">
        <f t="shared" si="14"/>
        <v>0.93</v>
      </c>
    </row>
    <row r="12" spans="1:33" ht="30" x14ac:dyDescent="0.25">
      <c r="A12" s="9" t="s">
        <v>49</v>
      </c>
      <c r="B12" s="10" t="s">
        <v>51</v>
      </c>
      <c r="C12" s="19">
        <f t="shared" si="0"/>
        <v>83.4</v>
      </c>
      <c r="D12" s="10">
        <v>580</v>
      </c>
      <c r="E12" s="13">
        <f t="shared" si="1"/>
        <v>97.2</v>
      </c>
      <c r="F12" s="17">
        <v>30</v>
      </c>
      <c r="G12" s="17">
        <v>30</v>
      </c>
      <c r="H12" s="14">
        <v>37.200000000000003</v>
      </c>
      <c r="I12" s="4">
        <f t="shared" si="2"/>
        <v>0.38271604938271608</v>
      </c>
      <c r="J12" s="13">
        <f t="shared" si="3"/>
        <v>86</v>
      </c>
      <c r="K12" s="14">
        <v>30</v>
      </c>
      <c r="L12" s="14">
        <v>35.6</v>
      </c>
      <c r="M12" s="14">
        <v>20.399999999999999</v>
      </c>
      <c r="N12" s="4">
        <f t="shared" si="4"/>
        <v>0.23720930232558138</v>
      </c>
      <c r="O12" s="13">
        <f t="shared" si="5"/>
        <v>57.9</v>
      </c>
      <c r="P12" s="13">
        <v>12</v>
      </c>
      <c r="Q12" s="13">
        <v>24</v>
      </c>
      <c r="R12" s="13">
        <v>21.9</v>
      </c>
      <c r="S12" s="4">
        <f t="shared" si="6"/>
        <v>0.37823834196891193</v>
      </c>
      <c r="T12" s="13">
        <f t="shared" si="7"/>
        <v>90.800000000000011</v>
      </c>
      <c r="U12" s="13">
        <v>38.4</v>
      </c>
      <c r="V12" s="4">
        <f t="shared" si="8"/>
        <v>0.96</v>
      </c>
      <c r="W12" s="13">
        <v>38</v>
      </c>
      <c r="X12" s="4">
        <f t="shared" si="9"/>
        <v>0.95</v>
      </c>
      <c r="Y12" s="13">
        <v>14.4</v>
      </c>
      <c r="Z12" s="4">
        <f t="shared" si="10"/>
        <v>0.72</v>
      </c>
      <c r="AA12" s="13">
        <f t="shared" si="11"/>
        <v>85.1</v>
      </c>
      <c r="AB12" s="13">
        <v>27</v>
      </c>
      <c r="AC12" s="4">
        <f t="shared" si="12"/>
        <v>0.9</v>
      </c>
      <c r="AD12" s="13">
        <v>39.5</v>
      </c>
      <c r="AE12" s="4">
        <f t="shared" si="13"/>
        <v>0.79</v>
      </c>
      <c r="AF12" s="13">
        <v>18.600000000000001</v>
      </c>
      <c r="AG12" s="4">
        <f t="shared" si="14"/>
        <v>0.93</v>
      </c>
    </row>
    <row r="13" spans="1:33" ht="30" x14ac:dyDescent="0.25">
      <c r="A13" s="9" t="s">
        <v>40</v>
      </c>
      <c r="B13" s="10" t="s">
        <v>51</v>
      </c>
      <c r="C13" s="19">
        <f t="shared" si="0"/>
        <v>83.09</v>
      </c>
      <c r="D13" s="10">
        <v>84</v>
      </c>
      <c r="E13" s="13">
        <f t="shared" si="1"/>
        <v>96.4</v>
      </c>
      <c r="F13" s="17">
        <v>30</v>
      </c>
      <c r="G13" s="17">
        <v>30</v>
      </c>
      <c r="H13" s="13">
        <v>36.4</v>
      </c>
      <c r="I13" s="4">
        <f t="shared" si="2"/>
        <v>0.37759336099585056</v>
      </c>
      <c r="J13" s="13">
        <f t="shared" si="3"/>
        <v>96.7</v>
      </c>
      <c r="K13" s="13">
        <v>30</v>
      </c>
      <c r="L13" s="13">
        <v>39.4</v>
      </c>
      <c r="M13" s="13">
        <v>27.3</v>
      </c>
      <c r="N13" s="4">
        <f t="shared" si="4"/>
        <v>0.28231644260599792</v>
      </c>
      <c r="O13" s="13">
        <f t="shared" si="5"/>
        <v>46.95</v>
      </c>
      <c r="P13" s="13">
        <v>11.85</v>
      </c>
      <c r="Q13" s="13">
        <v>7.8</v>
      </c>
      <c r="R13" s="13">
        <v>27.3</v>
      </c>
      <c r="S13" s="4">
        <f t="shared" si="6"/>
        <v>0.58146964856230032</v>
      </c>
      <c r="T13" s="13">
        <f t="shared" si="7"/>
        <v>90.800000000000011</v>
      </c>
      <c r="U13" s="13">
        <v>37.200000000000003</v>
      </c>
      <c r="V13" s="4">
        <f t="shared" si="8"/>
        <v>0.93</v>
      </c>
      <c r="W13" s="13">
        <v>36</v>
      </c>
      <c r="X13" s="4">
        <f t="shared" si="9"/>
        <v>0.9</v>
      </c>
      <c r="Y13" s="13">
        <v>17.600000000000001</v>
      </c>
      <c r="Z13" s="4">
        <f t="shared" si="10"/>
        <v>0.88000000000000012</v>
      </c>
      <c r="AA13" s="13">
        <f t="shared" si="11"/>
        <v>84.600000000000009</v>
      </c>
      <c r="AB13" s="13">
        <v>27.9</v>
      </c>
      <c r="AC13" s="4">
        <f t="shared" si="12"/>
        <v>0.92999999999999994</v>
      </c>
      <c r="AD13" s="13">
        <v>38</v>
      </c>
      <c r="AE13" s="4">
        <f t="shared" si="13"/>
        <v>0.76</v>
      </c>
      <c r="AF13" s="13">
        <v>18.7</v>
      </c>
      <c r="AG13" s="4">
        <f t="shared" si="14"/>
        <v>0.93499999999999994</v>
      </c>
    </row>
    <row r="14" spans="1:33" s="6" customFormat="1" ht="30" x14ac:dyDescent="0.25">
      <c r="A14" s="3" t="s">
        <v>42</v>
      </c>
      <c r="B14" s="23" t="s">
        <v>30</v>
      </c>
      <c r="C14" s="19">
        <f t="shared" si="0"/>
        <v>82.7</v>
      </c>
      <c r="D14" s="23">
        <v>58</v>
      </c>
      <c r="E14" s="13">
        <f t="shared" si="1"/>
        <v>94</v>
      </c>
      <c r="F14" s="23">
        <v>30</v>
      </c>
      <c r="G14" s="23">
        <v>30</v>
      </c>
      <c r="H14" s="13">
        <v>34</v>
      </c>
      <c r="I14" s="4">
        <f t="shared" si="2"/>
        <v>0.36170212765957449</v>
      </c>
      <c r="J14" s="13">
        <f t="shared" si="3"/>
        <v>86.8</v>
      </c>
      <c r="K14" s="13">
        <v>30</v>
      </c>
      <c r="L14" s="13">
        <v>37.6</v>
      </c>
      <c r="M14" s="13">
        <v>19.2</v>
      </c>
      <c r="N14" s="4">
        <f t="shared" si="4"/>
        <v>0.22119815668202764</v>
      </c>
      <c r="O14" s="13">
        <f t="shared" si="5"/>
        <v>70.2</v>
      </c>
      <c r="P14" s="13">
        <v>22.8</v>
      </c>
      <c r="Q14" s="13">
        <v>22.8</v>
      </c>
      <c r="R14" s="13">
        <v>24.6</v>
      </c>
      <c r="S14" s="4">
        <f t="shared" si="6"/>
        <v>0.35042735042735046</v>
      </c>
      <c r="T14" s="13">
        <f t="shared" si="7"/>
        <v>89.6</v>
      </c>
      <c r="U14" s="13">
        <v>36.799999999999997</v>
      </c>
      <c r="V14" s="4">
        <f t="shared" si="8"/>
        <v>0.91999999999999993</v>
      </c>
      <c r="W14" s="13">
        <v>36.799999999999997</v>
      </c>
      <c r="X14" s="4">
        <f t="shared" si="9"/>
        <v>0.91999999999999993</v>
      </c>
      <c r="Y14" s="13">
        <v>16</v>
      </c>
      <c r="Z14" s="4">
        <f t="shared" si="10"/>
        <v>0.8</v>
      </c>
      <c r="AA14" s="13">
        <f t="shared" si="11"/>
        <v>72.900000000000006</v>
      </c>
      <c r="AB14" s="13">
        <v>19.5</v>
      </c>
      <c r="AC14" s="4">
        <f t="shared" si="12"/>
        <v>0.65</v>
      </c>
      <c r="AD14" s="13">
        <v>39</v>
      </c>
      <c r="AE14" s="4">
        <f t="shared" si="13"/>
        <v>0.78</v>
      </c>
      <c r="AF14" s="13">
        <v>14.4</v>
      </c>
      <c r="AG14" s="4">
        <f t="shared" si="14"/>
        <v>0.72</v>
      </c>
    </row>
    <row r="15" spans="1:33" ht="30" x14ac:dyDescent="0.25">
      <c r="A15" s="5" t="s">
        <v>42</v>
      </c>
      <c r="B15" s="20" t="s">
        <v>51</v>
      </c>
      <c r="C15" s="19">
        <f t="shared" si="0"/>
        <v>82.64</v>
      </c>
      <c r="D15" s="20">
        <v>89</v>
      </c>
      <c r="E15" s="21">
        <f t="shared" si="1"/>
        <v>97</v>
      </c>
      <c r="F15" s="20">
        <v>30</v>
      </c>
      <c r="G15" s="20">
        <v>30</v>
      </c>
      <c r="H15" s="21">
        <v>37</v>
      </c>
      <c r="I15" s="4">
        <f t="shared" si="2"/>
        <v>0.38144329896907214</v>
      </c>
      <c r="J15" s="21">
        <f t="shared" si="3"/>
        <v>91.449999999999989</v>
      </c>
      <c r="K15" s="21">
        <v>30</v>
      </c>
      <c r="L15" s="21">
        <v>38.799999999999997</v>
      </c>
      <c r="M15" s="21">
        <v>22.65</v>
      </c>
      <c r="N15" s="4">
        <f t="shared" si="4"/>
        <v>0.24767632586112631</v>
      </c>
      <c r="O15" s="21">
        <f t="shared" si="5"/>
        <v>52.099999999999994</v>
      </c>
      <c r="P15" s="21">
        <v>20.399999999999999</v>
      </c>
      <c r="Q15" s="21">
        <v>19.399999999999999</v>
      </c>
      <c r="R15" s="21">
        <v>12.3</v>
      </c>
      <c r="S15" s="4">
        <f t="shared" si="6"/>
        <v>0.23608445297504801</v>
      </c>
      <c r="T15" s="21">
        <f t="shared" si="7"/>
        <v>91.699999999999989</v>
      </c>
      <c r="U15" s="21">
        <v>38.4</v>
      </c>
      <c r="V15" s="4">
        <f t="shared" si="8"/>
        <v>0.96</v>
      </c>
      <c r="W15" s="21">
        <v>37.799999999999997</v>
      </c>
      <c r="X15" s="4">
        <f t="shared" si="9"/>
        <v>0.94499999999999995</v>
      </c>
      <c r="Y15" s="21">
        <v>15.5</v>
      </c>
      <c r="Z15" s="4">
        <f t="shared" si="10"/>
        <v>0.77500000000000002</v>
      </c>
      <c r="AA15" s="21">
        <f t="shared" si="11"/>
        <v>80.949999999999989</v>
      </c>
      <c r="AB15" s="21">
        <v>23.85</v>
      </c>
      <c r="AC15" s="4">
        <f t="shared" si="12"/>
        <v>0.79500000000000004</v>
      </c>
      <c r="AD15" s="21">
        <v>40.5</v>
      </c>
      <c r="AE15" s="4">
        <f t="shared" si="13"/>
        <v>0.81</v>
      </c>
      <c r="AF15" s="21">
        <v>16.600000000000001</v>
      </c>
      <c r="AG15" s="4">
        <f t="shared" si="14"/>
        <v>0.83000000000000007</v>
      </c>
    </row>
    <row r="16" spans="1:33" ht="30" x14ac:dyDescent="0.25">
      <c r="A16" s="3" t="s">
        <v>42</v>
      </c>
      <c r="B16" s="23" t="s">
        <v>50</v>
      </c>
      <c r="C16" s="19">
        <f t="shared" si="0"/>
        <v>82.58</v>
      </c>
      <c r="D16" s="23">
        <v>31</v>
      </c>
      <c r="E16" s="13">
        <f t="shared" si="1"/>
        <v>100</v>
      </c>
      <c r="F16" s="11">
        <v>30</v>
      </c>
      <c r="G16" s="11">
        <v>30</v>
      </c>
      <c r="H16" s="13">
        <v>40</v>
      </c>
      <c r="I16" s="4">
        <f t="shared" si="2"/>
        <v>0.4</v>
      </c>
      <c r="J16" s="13">
        <f t="shared" si="3"/>
        <v>96.1</v>
      </c>
      <c r="K16" s="13">
        <v>30</v>
      </c>
      <c r="L16" s="13">
        <v>40</v>
      </c>
      <c r="M16" s="13">
        <v>26.1</v>
      </c>
      <c r="N16" s="4">
        <f t="shared" si="4"/>
        <v>0.27159209157127995</v>
      </c>
      <c r="O16" s="13">
        <f t="shared" si="5"/>
        <v>34</v>
      </c>
      <c r="P16" s="13">
        <v>18</v>
      </c>
      <c r="Q16" s="13">
        <v>16</v>
      </c>
      <c r="R16" s="13">
        <v>0</v>
      </c>
      <c r="S16" s="4">
        <f t="shared" si="6"/>
        <v>0</v>
      </c>
      <c r="T16" s="13">
        <f t="shared" si="7"/>
        <v>93.8</v>
      </c>
      <c r="U16" s="13">
        <v>40</v>
      </c>
      <c r="V16" s="4">
        <f t="shared" si="8"/>
        <v>1</v>
      </c>
      <c r="W16" s="13">
        <v>38.799999999999997</v>
      </c>
      <c r="X16" s="4">
        <f t="shared" si="9"/>
        <v>0.97</v>
      </c>
      <c r="Y16" s="13">
        <v>15</v>
      </c>
      <c r="Z16" s="4">
        <f t="shared" si="10"/>
        <v>0.75</v>
      </c>
      <c r="AA16" s="13">
        <f t="shared" si="11"/>
        <v>89</v>
      </c>
      <c r="AB16" s="13">
        <v>28.2</v>
      </c>
      <c r="AC16" s="4">
        <f t="shared" si="12"/>
        <v>0.94</v>
      </c>
      <c r="AD16" s="13">
        <v>42</v>
      </c>
      <c r="AE16" s="4">
        <f t="shared" si="13"/>
        <v>0.84</v>
      </c>
      <c r="AF16" s="13">
        <v>18.8</v>
      </c>
      <c r="AG16" s="4">
        <f t="shared" si="14"/>
        <v>0.94000000000000006</v>
      </c>
    </row>
    <row r="17" spans="1:33" ht="30" x14ac:dyDescent="0.25">
      <c r="A17" s="3" t="s">
        <v>45</v>
      </c>
      <c r="B17" s="23" t="s">
        <v>50</v>
      </c>
      <c r="C17" s="19">
        <f t="shared" si="0"/>
        <v>82.38</v>
      </c>
      <c r="D17" s="23">
        <v>27</v>
      </c>
      <c r="E17" s="13">
        <f t="shared" si="1"/>
        <v>100</v>
      </c>
      <c r="F17" s="23">
        <v>30</v>
      </c>
      <c r="G17" s="23">
        <v>30</v>
      </c>
      <c r="H17" s="13">
        <v>40</v>
      </c>
      <c r="I17" s="4">
        <f t="shared" si="2"/>
        <v>0.4</v>
      </c>
      <c r="J17" s="13">
        <f t="shared" si="3"/>
        <v>96.1</v>
      </c>
      <c r="K17" s="13">
        <v>27.3</v>
      </c>
      <c r="L17" s="13">
        <v>40</v>
      </c>
      <c r="M17" s="13">
        <v>28.8</v>
      </c>
      <c r="N17" s="4">
        <f t="shared" si="4"/>
        <v>0.29968782518210202</v>
      </c>
      <c r="O17" s="13">
        <f t="shared" si="5"/>
        <v>30</v>
      </c>
      <c r="P17" s="13">
        <v>0</v>
      </c>
      <c r="Q17" s="13">
        <v>0</v>
      </c>
      <c r="R17" s="13">
        <v>30</v>
      </c>
      <c r="S17" s="4">
        <f t="shared" si="6"/>
        <v>1</v>
      </c>
      <c r="T17" s="13">
        <f t="shared" si="7"/>
        <v>92.8</v>
      </c>
      <c r="U17" s="13">
        <v>40</v>
      </c>
      <c r="V17" s="4">
        <f t="shared" si="8"/>
        <v>1</v>
      </c>
      <c r="W17" s="13">
        <v>37.200000000000003</v>
      </c>
      <c r="X17" s="4">
        <f t="shared" si="9"/>
        <v>0.93</v>
      </c>
      <c r="Y17" s="13">
        <v>15.6</v>
      </c>
      <c r="Z17" s="4">
        <f t="shared" si="10"/>
        <v>0.78</v>
      </c>
      <c r="AA17" s="13">
        <f t="shared" si="11"/>
        <v>93</v>
      </c>
      <c r="AB17" s="13">
        <v>27.9</v>
      </c>
      <c r="AC17" s="4">
        <f t="shared" si="12"/>
        <v>0.92999999999999994</v>
      </c>
      <c r="AD17" s="13">
        <v>46.5</v>
      </c>
      <c r="AE17" s="4">
        <f t="shared" si="13"/>
        <v>0.93</v>
      </c>
      <c r="AF17" s="13">
        <v>18.600000000000001</v>
      </c>
      <c r="AG17" s="4">
        <f t="shared" si="14"/>
        <v>0.93</v>
      </c>
    </row>
    <row r="18" spans="1:33" ht="30" x14ac:dyDescent="0.25">
      <c r="A18" s="3" t="s">
        <v>40</v>
      </c>
      <c r="B18" s="23" t="s">
        <v>50</v>
      </c>
      <c r="C18" s="19">
        <f t="shared" si="0"/>
        <v>81.86</v>
      </c>
      <c r="D18" s="23">
        <v>27</v>
      </c>
      <c r="E18" s="13">
        <f t="shared" si="1"/>
        <v>98</v>
      </c>
      <c r="F18" s="11">
        <v>30</v>
      </c>
      <c r="G18" s="11">
        <v>30</v>
      </c>
      <c r="H18" s="13">
        <v>38</v>
      </c>
      <c r="I18" s="4">
        <f t="shared" si="2"/>
        <v>0.38775510204081631</v>
      </c>
      <c r="J18" s="13">
        <f t="shared" si="3"/>
        <v>97.9</v>
      </c>
      <c r="K18" s="13">
        <v>30</v>
      </c>
      <c r="L18" s="13">
        <v>40</v>
      </c>
      <c r="M18" s="13">
        <v>27.9</v>
      </c>
      <c r="N18" s="4">
        <f t="shared" si="4"/>
        <v>0.28498467824310519</v>
      </c>
      <c r="O18" s="13">
        <f t="shared" si="5"/>
        <v>30</v>
      </c>
      <c r="P18" s="13">
        <v>0</v>
      </c>
      <c r="Q18" s="13">
        <v>0</v>
      </c>
      <c r="R18" s="13">
        <v>30</v>
      </c>
      <c r="S18" s="4">
        <f t="shared" si="6"/>
        <v>1</v>
      </c>
      <c r="T18" s="13">
        <f t="shared" si="7"/>
        <v>94.4</v>
      </c>
      <c r="U18" s="13">
        <v>37.200000000000003</v>
      </c>
      <c r="V18" s="4">
        <f t="shared" si="8"/>
        <v>0.93</v>
      </c>
      <c r="W18" s="13">
        <v>37.200000000000003</v>
      </c>
      <c r="X18" s="4">
        <f t="shared" si="9"/>
        <v>0.93</v>
      </c>
      <c r="Y18" s="13">
        <v>20</v>
      </c>
      <c r="Z18" s="4">
        <f t="shared" si="10"/>
        <v>1</v>
      </c>
      <c r="AA18" s="13">
        <f t="shared" si="11"/>
        <v>89</v>
      </c>
      <c r="AB18" s="13">
        <v>30</v>
      </c>
      <c r="AC18" s="4">
        <f t="shared" si="12"/>
        <v>1</v>
      </c>
      <c r="AD18" s="13">
        <v>39</v>
      </c>
      <c r="AE18" s="4">
        <f t="shared" si="13"/>
        <v>0.78</v>
      </c>
      <c r="AF18" s="13">
        <v>20</v>
      </c>
      <c r="AG18" s="4">
        <f t="shared" si="14"/>
        <v>1</v>
      </c>
    </row>
    <row r="19" spans="1:33" ht="30" x14ac:dyDescent="0.25">
      <c r="A19" s="9" t="s">
        <v>46</v>
      </c>
      <c r="B19" s="10" t="s">
        <v>51</v>
      </c>
      <c r="C19" s="19">
        <f t="shared" si="0"/>
        <v>81.540000000000006</v>
      </c>
      <c r="D19" s="10">
        <v>157</v>
      </c>
      <c r="E19" s="13">
        <f t="shared" si="1"/>
        <v>99.2</v>
      </c>
      <c r="F19" s="11">
        <v>30</v>
      </c>
      <c r="G19" s="11">
        <v>30</v>
      </c>
      <c r="H19" s="14">
        <v>39.200000000000003</v>
      </c>
      <c r="I19" s="4">
        <f t="shared" si="2"/>
        <v>0.39516129032258068</v>
      </c>
      <c r="J19" s="13">
        <f t="shared" si="3"/>
        <v>92.899999999999991</v>
      </c>
      <c r="K19" s="14">
        <v>29.55</v>
      </c>
      <c r="L19" s="14">
        <v>36.799999999999997</v>
      </c>
      <c r="M19" s="14">
        <v>26.55</v>
      </c>
      <c r="N19" s="4">
        <f t="shared" si="4"/>
        <v>0.28579117330462867</v>
      </c>
      <c r="O19" s="13">
        <f t="shared" si="5"/>
        <v>29.4</v>
      </c>
      <c r="P19" s="13">
        <v>0</v>
      </c>
      <c r="Q19" s="13">
        <v>0</v>
      </c>
      <c r="R19" s="13">
        <v>29.4</v>
      </c>
      <c r="S19" s="4">
        <f t="shared" si="6"/>
        <v>1</v>
      </c>
      <c r="T19" s="13">
        <f t="shared" si="7"/>
        <v>93.1</v>
      </c>
      <c r="U19" s="13">
        <v>38</v>
      </c>
      <c r="V19" s="4">
        <f t="shared" si="8"/>
        <v>0.95</v>
      </c>
      <c r="W19" s="13">
        <v>37.6</v>
      </c>
      <c r="X19" s="4">
        <f t="shared" si="9"/>
        <v>0.94000000000000006</v>
      </c>
      <c r="Y19" s="13">
        <v>17.5</v>
      </c>
      <c r="Z19" s="4">
        <f t="shared" si="10"/>
        <v>0.875</v>
      </c>
      <c r="AA19" s="13">
        <f t="shared" si="11"/>
        <v>93.1</v>
      </c>
      <c r="AB19" s="13">
        <v>27.3</v>
      </c>
      <c r="AC19" s="4">
        <f t="shared" si="12"/>
        <v>0.91</v>
      </c>
      <c r="AD19" s="13">
        <v>47</v>
      </c>
      <c r="AE19" s="4">
        <f t="shared" si="13"/>
        <v>0.94</v>
      </c>
      <c r="AF19" s="13">
        <v>18.8</v>
      </c>
      <c r="AG19" s="4">
        <f t="shared" si="14"/>
        <v>0.94000000000000006</v>
      </c>
    </row>
    <row r="20" spans="1:33" ht="30" x14ac:dyDescent="0.25">
      <c r="A20" s="3" t="s">
        <v>46</v>
      </c>
      <c r="B20" s="23" t="s">
        <v>30</v>
      </c>
      <c r="C20" s="19">
        <f t="shared" si="0"/>
        <v>79.34</v>
      </c>
      <c r="D20" s="23">
        <v>107</v>
      </c>
      <c r="E20" s="13">
        <f t="shared" si="1"/>
        <v>98.4</v>
      </c>
      <c r="F20" s="11">
        <v>30</v>
      </c>
      <c r="G20" s="11">
        <v>30</v>
      </c>
      <c r="H20" s="13">
        <v>38.4</v>
      </c>
      <c r="I20" s="4">
        <f t="shared" si="2"/>
        <v>0.39024390243902435</v>
      </c>
      <c r="J20" s="13">
        <f t="shared" si="3"/>
        <v>88.9</v>
      </c>
      <c r="K20" s="13">
        <v>29.7</v>
      </c>
      <c r="L20" s="13">
        <v>34</v>
      </c>
      <c r="M20" s="13">
        <v>25.2</v>
      </c>
      <c r="N20" s="4">
        <f t="shared" si="4"/>
        <v>0.28346456692913385</v>
      </c>
      <c r="O20" s="13">
        <f t="shared" si="5"/>
        <v>29.4</v>
      </c>
      <c r="P20" s="13">
        <v>0</v>
      </c>
      <c r="Q20" s="13">
        <v>0</v>
      </c>
      <c r="R20" s="13">
        <v>29.4</v>
      </c>
      <c r="S20" s="4">
        <f t="shared" si="6"/>
        <v>1</v>
      </c>
      <c r="T20" s="13">
        <f t="shared" si="7"/>
        <v>87.4</v>
      </c>
      <c r="U20" s="13">
        <v>36</v>
      </c>
      <c r="V20" s="4">
        <f t="shared" si="8"/>
        <v>0.9</v>
      </c>
      <c r="W20" s="13">
        <v>36</v>
      </c>
      <c r="X20" s="4">
        <f t="shared" si="9"/>
        <v>0.9</v>
      </c>
      <c r="Y20" s="13">
        <v>15.4</v>
      </c>
      <c r="Z20" s="4">
        <f t="shared" si="10"/>
        <v>0.77</v>
      </c>
      <c r="AA20" s="13">
        <f t="shared" si="11"/>
        <v>92.6</v>
      </c>
      <c r="AB20" s="13">
        <v>28.2</v>
      </c>
      <c r="AC20" s="4">
        <f t="shared" si="12"/>
        <v>0.94</v>
      </c>
      <c r="AD20" s="13">
        <v>46</v>
      </c>
      <c r="AE20" s="4">
        <f t="shared" si="13"/>
        <v>0.92</v>
      </c>
      <c r="AF20" s="13">
        <v>18.399999999999999</v>
      </c>
      <c r="AG20" s="4">
        <f t="shared" si="14"/>
        <v>0.91999999999999993</v>
      </c>
    </row>
    <row r="21" spans="1:33" ht="30" x14ac:dyDescent="0.25">
      <c r="A21" s="3" t="s">
        <v>47</v>
      </c>
      <c r="B21" s="23" t="s">
        <v>30</v>
      </c>
      <c r="C21" s="19">
        <f t="shared" si="0"/>
        <v>78.580000000000013</v>
      </c>
      <c r="D21" s="23">
        <v>85</v>
      </c>
      <c r="E21" s="13">
        <f t="shared" si="1"/>
        <v>98</v>
      </c>
      <c r="F21" s="11">
        <v>30</v>
      </c>
      <c r="G21" s="11">
        <v>30</v>
      </c>
      <c r="H21" s="13">
        <v>38</v>
      </c>
      <c r="I21" s="4">
        <f t="shared" si="2"/>
        <v>0.38775510204081631</v>
      </c>
      <c r="J21" s="13">
        <f t="shared" si="3"/>
        <v>82.2</v>
      </c>
      <c r="K21" s="13">
        <v>30</v>
      </c>
      <c r="L21" s="13">
        <v>26.4</v>
      </c>
      <c r="M21" s="13">
        <v>25.8</v>
      </c>
      <c r="N21" s="4">
        <f t="shared" si="4"/>
        <v>0.31386861313868614</v>
      </c>
      <c r="O21" s="13">
        <f t="shared" si="5"/>
        <v>27.9</v>
      </c>
      <c r="P21" s="13">
        <v>0</v>
      </c>
      <c r="Q21" s="13">
        <v>0</v>
      </c>
      <c r="R21" s="13">
        <v>27.9</v>
      </c>
      <c r="S21" s="4">
        <f t="shared" si="6"/>
        <v>1</v>
      </c>
      <c r="T21" s="13">
        <f t="shared" si="7"/>
        <v>93</v>
      </c>
      <c r="U21" s="13">
        <v>38</v>
      </c>
      <c r="V21" s="4">
        <f t="shared" si="8"/>
        <v>0.95</v>
      </c>
      <c r="W21" s="13">
        <v>37.6</v>
      </c>
      <c r="X21" s="4">
        <f t="shared" si="9"/>
        <v>0.94000000000000006</v>
      </c>
      <c r="Y21" s="13">
        <v>17.399999999999999</v>
      </c>
      <c r="Z21" s="4">
        <f t="shared" si="10"/>
        <v>0.86999999999999988</v>
      </c>
      <c r="AA21" s="13">
        <f t="shared" si="11"/>
        <v>91.8</v>
      </c>
      <c r="AB21" s="13">
        <v>26.1</v>
      </c>
      <c r="AC21" s="4">
        <f t="shared" si="12"/>
        <v>0.87</v>
      </c>
      <c r="AD21" s="13">
        <v>47.5</v>
      </c>
      <c r="AE21" s="4">
        <f t="shared" si="13"/>
        <v>0.95</v>
      </c>
      <c r="AF21" s="13">
        <v>18.2</v>
      </c>
      <c r="AG21" s="4">
        <f t="shared" si="14"/>
        <v>0.90999999999999992</v>
      </c>
    </row>
    <row r="22" spans="1:33" ht="30" x14ac:dyDescent="0.25">
      <c r="A22" s="9" t="s">
        <v>47</v>
      </c>
      <c r="B22" s="10" t="s">
        <v>51</v>
      </c>
      <c r="C22" s="19">
        <f t="shared" si="0"/>
        <v>78.580000000000013</v>
      </c>
      <c r="D22" s="10">
        <v>85</v>
      </c>
      <c r="E22" s="13">
        <f t="shared" si="1"/>
        <v>98</v>
      </c>
      <c r="F22" s="11">
        <v>30</v>
      </c>
      <c r="G22" s="11">
        <v>30</v>
      </c>
      <c r="H22" s="14">
        <v>38</v>
      </c>
      <c r="I22" s="4">
        <f t="shared" si="2"/>
        <v>0.38775510204081631</v>
      </c>
      <c r="J22" s="13">
        <f t="shared" si="3"/>
        <v>82.2</v>
      </c>
      <c r="K22" s="14">
        <v>30</v>
      </c>
      <c r="L22" s="14">
        <v>26.4</v>
      </c>
      <c r="M22" s="14">
        <v>25.8</v>
      </c>
      <c r="N22" s="4">
        <f t="shared" si="4"/>
        <v>0.31386861313868614</v>
      </c>
      <c r="O22" s="13">
        <f t="shared" si="5"/>
        <v>27.9</v>
      </c>
      <c r="P22" s="13">
        <v>0</v>
      </c>
      <c r="Q22" s="13">
        <v>0</v>
      </c>
      <c r="R22" s="13">
        <v>27.9</v>
      </c>
      <c r="S22" s="4">
        <f t="shared" si="6"/>
        <v>1</v>
      </c>
      <c r="T22" s="13">
        <f t="shared" si="7"/>
        <v>93</v>
      </c>
      <c r="U22" s="13">
        <v>38</v>
      </c>
      <c r="V22" s="4">
        <f t="shared" si="8"/>
        <v>0.95</v>
      </c>
      <c r="W22" s="13">
        <v>37.6</v>
      </c>
      <c r="X22" s="4">
        <f t="shared" si="9"/>
        <v>0.94000000000000006</v>
      </c>
      <c r="Y22" s="13">
        <v>17.399999999999999</v>
      </c>
      <c r="Z22" s="4">
        <f t="shared" si="10"/>
        <v>0.86999999999999988</v>
      </c>
      <c r="AA22" s="13">
        <f t="shared" si="11"/>
        <v>91.8</v>
      </c>
      <c r="AB22" s="13">
        <v>26.1</v>
      </c>
      <c r="AC22" s="4">
        <f t="shared" si="12"/>
        <v>0.87</v>
      </c>
      <c r="AD22" s="13">
        <v>47.5</v>
      </c>
      <c r="AE22" s="4">
        <f t="shared" si="13"/>
        <v>0.95</v>
      </c>
      <c r="AF22" s="13">
        <v>18.2</v>
      </c>
      <c r="AG22" s="4">
        <f t="shared" si="14"/>
        <v>0.90999999999999992</v>
      </c>
    </row>
    <row r="23" spans="1:33" ht="30" x14ac:dyDescent="0.25">
      <c r="A23" s="9" t="s">
        <v>45</v>
      </c>
      <c r="B23" s="10" t="s">
        <v>51</v>
      </c>
      <c r="C23" s="19">
        <f t="shared" si="0"/>
        <v>78.47</v>
      </c>
      <c r="D23" s="10">
        <v>77</v>
      </c>
      <c r="E23" s="13">
        <f t="shared" si="1"/>
        <v>97.2</v>
      </c>
      <c r="F23" s="11">
        <v>30</v>
      </c>
      <c r="G23" s="11">
        <v>30</v>
      </c>
      <c r="H23" s="14">
        <v>37.200000000000003</v>
      </c>
      <c r="I23" s="4">
        <f t="shared" si="2"/>
        <v>0.38271604938271608</v>
      </c>
      <c r="J23" s="13">
        <f t="shared" si="3"/>
        <v>92.649999999999991</v>
      </c>
      <c r="K23" s="14">
        <v>28.65</v>
      </c>
      <c r="L23" s="14">
        <v>38.799999999999997</v>
      </c>
      <c r="M23" s="14">
        <v>25.2</v>
      </c>
      <c r="N23" s="4">
        <f t="shared" si="4"/>
        <v>0.27199136535348084</v>
      </c>
      <c r="O23" s="13">
        <f t="shared" si="5"/>
        <v>32.799999999999997</v>
      </c>
      <c r="P23" s="13">
        <v>1.65</v>
      </c>
      <c r="Q23" s="13">
        <v>2.2000000000000002</v>
      </c>
      <c r="R23" s="13">
        <v>28.95</v>
      </c>
      <c r="S23" s="4">
        <f t="shared" si="6"/>
        <v>0.88262195121951226</v>
      </c>
      <c r="T23" s="13">
        <f t="shared" si="7"/>
        <v>86.1</v>
      </c>
      <c r="U23" s="13">
        <v>36.799999999999997</v>
      </c>
      <c r="V23" s="4">
        <f t="shared" si="8"/>
        <v>0.91999999999999993</v>
      </c>
      <c r="W23" s="13">
        <v>33.799999999999997</v>
      </c>
      <c r="X23" s="4">
        <f t="shared" si="9"/>
        <v>0.84499999999999997</v>
      </c>
      <c r="Y23" s="13">
        <v>15.5</v>
      </c>
      <c r="Z23" s="4">
        <f t="shared" si="10"/>
        <v>0.77500000000000002</v>
      </c>
      <c r="AA23" s="13">
        <f t="shared" si="11"/>
        <v>83.600000000000009</v>
      </c>
      <c r="AB23" s="13">
        <v>24.15</v>
      </c>
      <c r="AC23" s="4">
        <f t="shared" si="12"/>
        <v>0.80499999999999994</v>
      </c>
      <c r="AD23" s="13">
        <v>42.75</v>
      </c>
      <c r="AE23" s="4">
        <f t="shared" si="13"/>
        <v>0.85499999999999998</v>
      </c>
      <c r="AF23" s="13">
        <v>16.7</v>
      </c>
      <c r="AG23" s="4">
        <f t="shared" si="14"/>
        <v>0.83499999999999996</v>
      </c>
    </row>
    <row r="24" spans="1:33" ht="30" x14ac:dyDescent="0.25">
      <c r="A24" s="3" t="s">
        <v>41</v>
      </c>
      <c r="B24" s="23" t="s">
        <v>50</v>
      </c>
      <c r="C24" s="19">
        <f t="shared" si="0"/>
        <v>77.599999999999994</v>
      </c>
      <c r="D24" s="23">
        <v>23</v>
      </c>
      <c r="E24" s="13">
        <f t="shared" si="1"/>
        <v>100</v>
      </c>
      <c r="F24" s="23">
        <v>30</v>
      </c>
      <c r="G24" s="23">
        <v>30</v>
      </c>
      <c r="H24" s="13">
        <v>40</v>
      </c>
      <c r="I24" s="4">
        <f t="shared" si="2"/>
        <v>0.4</v>
      </c>
      <c r="J24" s="13">
        <f t="shared" si="3"/>
        <v>74.2</v>
      </c>
      <c r="K24" s="13">
        <v>18</v>
      </c>
      <c r="L24" s="13">
        <v>28</v>
      </c>
      <c r="M24" s="13">
        <v>28.2</v>
      </c>
      <c r="N24" s="4">
        <f t="shared" si="4"/>
        <v>0.38005390835579511</v>
      </c>
      <c r="O24" s="13">
        <f t="shared" si="5"/>
        <v>26.4</v>
      </c>
      <c r="P24" s="13">
        <v>0</v>
      </c>
      <c r="Q24" s="13">
        <v>0</v>
      </c>
      <c r="R24" s="13">
        <v>26.4</v>
      </c>
      <c r="S24" s="4">
        <f t="shared" si="6"/>
        <v>1</v>
      </c>
      <c r="T24" s="13">
        <f t="shared" si="7"/>
        <v>98.4</v>
      </c>
      <c r="U24" s="13">
        <v>40</v>
      </c>
      <c r="V24" s="4">
        <f t="shared" si="8"/>
        <v>1</v>
      </c>
      <c r="W24" s="13">
        <v>38.4</v>
      </c>
      <c r="X24" s="4">
        <f t="shared" si="9"/>
        <v>0.96</v>
      </c>
      <c r="Y24" s="13">
        <v>20</v>
      </c>
      <c r="Z24" s="4">
        <f t="shared" si="10"/>
        <v>1</v>
      </c>
      <c r="AA24" s="13">
        <f t="shared" si="11"/>
        <v>89</v>
      </c>
      <c r="AB24" s="13">
        <v>27.3</v>
      </c>
      <c r="AC24" s="4">
        <f t="shared" si="12"/>
        <v>0.91</v>
      </c>
      <c r="AD24" s="13">
        <v>43.5</v>
      </c>
      <c r="AE24" s="4">
        <f t="shared" si="13"/>
        <v>0.87</v>
      </c>
      <c r="AF24" s="13">
        <v>18.2</v>
      </c>
      <c r="AG24" s="4">
        <f t="shared" si="14"/>
        <v>0.90999999999999992</v>
      </c>
    </row>
    <row r="25" spans="1:33" ht="30" x14ac:dyDescent="0.25">
      <c r="A25" s="9" t="s">
        <v>41</v>
      </c>
      <c r="B25" s="10" t="s">
        <v>51</v>
      </c>
      <c r="C25" s="19">
        <f t="shared" si="0"/>
        <v>76.789999999999992</v>
      </c>
      <c r="D25" s="10">
        <v>134</v>
      </c>
      <c r="E25" s="13">
        <f t="shared" si="1"/>
        <v>97</v>
      </c>
      <c r="F25" s="11">
        <v>30</v>
      </c>
      <c r="G25" s="11">
        <v>30</v>
      </c>
      <c r="H25" s="13">
        <v>37</v>
      </c>
      <c r="I25" s="4">
        <f t="shared" si="2"/>
        <v>0.38144329896907214</v>
      </c>
      <c r="J25" s="13">
        <f t="shared" si="3"/>
        <v>74.95</v>
      </c>
      <c r="K25" s="13">
        <v>24</v>
      </c>
      <c r="L25" s="13">
        <v>29.2</v>
      </c>
      <c r="M25" s="13">
        <v>21.75</v>
      </c>
      <c r="N25" s="4">
        <f t="shared" si="4"/>
        <v>0.29019346230820547</v>
      </c>
      <c r="O25" s="13">
        <f t="shared" si="5"/>
        <v>39.950000000000003</v>
      </c>
      <c r="P25" s="13">
        <v>5.85</v>
      </c>
      <c r="Q25" s="13">
        <v>11.6</v>
      </c>
      <c r="R25" s="13">
        <v>22.5</v>
      </c>
      <c r="S25" s="4">
        <f t="shared" si="6"/>
        <v>0.56320400500625778</v>
      </c>
      <c r="T25" s="13">
        <f t="shared" si="7"/>
        <v>91.9</v>
      </c>
      <c r="U25" s="13">
        <v>37.6</v>
      </c>
      <c r="V25" s="4">
        <f t="shared" si="8"/>
        <v>0.94000000000000006</v>
      </c>
      <c r="W25" s="13">
        <v>36.6</v>
      </c>
      <c r="X25" s="4">
        <f t="shared" si="9"/>
        <v>0.91500000000000004</v>
      </c>
      <c r="Y25" s="13">
        <v>17.7</v>
      </c>
      <c r="Z25" s="4">
        <f t="shared" si="10"/>
        <v>0.88500000000000001</v>
      </c>
      <c r="AA25" s="13">
        <f t="shared" si="11"/>
        <v>80.150000000000006</v>
      </c>
      <c r="AB25" s="13">
        <v>24.15</v>
      </c>
      <c r="AC25" s="4">
        <f t="shared" si="12"/>
        <v>0.80499999999999994</v>
      </c>
      <c r="AD25" s="13">
        <v>40.5</v>
      </c>
      <c r="AE25" s="4">
        <f t="shared" si="13"/>
        <v>0.81</v>
      </c>
      <c r="AF25" s="13">
        <v>15.5</v>
      </c>
      <c r="AG25" s="4">
        <f t="shared" si="14"/>
        <v>0.77500000000000002</v>
      </c>
    </row>
    <row r="26" spans="1:33" ht="30" x14ac:dyDescent="0.25">
      <c r="A26" s="3" t="s">
        <v>41</v>
      </c>
      <c r="B26" s="23" t="s">
        <v>30</v>
      </c>
      <c r="C26" s="19">
        <f t="shared" si="0"/>
        <v>75.98</v>
      </c>
      <c r="D26" s="23">
        <v>111</v>
      </c>
      <c r="E26" s="13">
        <f t="shared" si="1"/>
        <v>94</v>
      </c>
      <c r="F26" s="11">
        <v>30</v>
      </c>
      <c r="G26" s="11">
        <v>30</v>
      </c>
      <c r="H26" s="13">
        <v>34</v>
      </c>
      <c r="I26" s="4">
        <f t="shared" si="2"/>
        <v>0.36170212765957449</v>
      </c>
      <c r="J26" s="13">
        <f t="shared" si="3"/>
        <v>75.7</v>
      </c>
      <c r="K26" s="13">
        <v>30</v>
      </c>
      <c r="L26" s="13">
        <v>30.4</v>
      </c>
      <c r="M26" s="13">
        <v>15.3</v>
      </c>
      <c r="N26" s="4">
        <f t="shared" si="4"/>
        <v>0.20211360634081901</v>
      </c>
      <c r="O26" s="13">
        <f t="shared" si="5"/>
        <v>53.5</v>
      </c>
      <c r="P26" s="13">
        <v>11.7</v>
      </c>
      <c r="Q26" s="13">
        <v>23.2</v>
      </c>
      <c r="R26" s="13">
        <v>18.600000000000001</v>
      </c>
      <c r="S26" s="4">
        <f t="shared" si="6"/>
        <v>0.34766355140186916</v>
      </c>
      <c r="T26" s="13">
        <f t="shared" si="7"/>
        <v>85.4</v>
      </c>
      <c r="U26" s="13">
        <v>35.200000000000003</v>
      </c>
      <c r="V26" s="4">
        <f t="shared" si="8"/>
        <v>0.88000000000000012</v>
      </c>
      <c r="W26" s="13">
        <v>34.799999999999997</v>
      </c>
      <c r="X26" s="4">
        <f t="shared" si="9"/>
        <v>0.86999999999999988</v>
      </c>
      <c r="Y26" s="13">
        <v>15.4</v>
      </c>
      <c r="Z26" s="4">
        <f t="shared" si="10"/>
        <v>0.77</v>
      </c>
      <c r="AA26" s="13">
        <f t="shared" si="11"/>
        <v>71.3</v>
      </c>
      <c r="AB26" s="13">
        <v>21</v>
      </c>
      <c r="AC26" s="4">
        <f t="shared" si="12"/>
        <v>0.7</v>
      </c>
      <c r="AD26" s="13">
        <v>37.5</v>
      </c>
      <c r="AE26" s="4">
        <f t="shared" si="13"/>
        <v>0.75</v>
      </c>
      <c r="AF26" s="13">
        <v>12.8</v>
      </c>
      <c r="AG26" s="4">
        <f t="shared" si="14"/>
        <v>0.64</v>
      </c>
    </row>
    <row r="27" spans="1:33" ht="30" x14ac:dyDescent="0.25">
      <c r="A27" s="3" t="s">
        <v>45</v>
      </c>
      <c r="B27" s="7" t="s">
        <v>30</v>
      </c>
      <c r="C27" s="19">
        <f t="shared" si="0"/>
        <v>74.56</v>
      </c>
      <c r="D27" s="7">
        <v>50</v>
      </c>
      <c r="E27" s="13">
        <f t="shared" si="1"/>
        <v>94.4</v>
      </c>
      <c r="F27" s="11">
        <v>30</v>
      </c>
      <c r="G27" s="11">
        <v>30</v>
      </c>
      <c r="H27" s="13">
        <v>34.4</v>
      </c>
      <c r="I27" s="4">
        <f t="shared" si="2"/>
        <v>0.36440677966101692</v>
      </c>
      <c r="J27" s="13">
        <f t="shared" si="3"/>
        <v>89.199999999999989</v>
      </c>
      <c r="K27" s="13">
        <v>30</v>
      </c>
      <c r="L27" s="13">
        <v>37.6</v>
      </c>
      <c r="M27" s="13">
        <v>21.6</v>
      </c>
      <c r="N27" s="4">
        <f t="shared" si="4"/>
        <v>0.24215246636771307</v>
      </c>
      <c r="O27" s="13">
        <f t="shared" si="5"/>
        <v>35.6</v>
      </c>
      <c r="P27" s="13">
        <v>3.3</v>
      </c>
      <c r="Q27" s="13">
        <v>4.4000000000000004</v>
      </c>
      <c r="R27" s="13">
        <v>27.9</v>
      </c>
      <c r="S27" s="4">
        <f t="shared" si="6"/>
        <v>0.7837078651685393</v>
      </c>
      <c r="T27" s="13">
        <f t="shared" si="7"/>
        <v>79.400000000000006</v>
      </c>
      <c r="U27" s="13">
        <v>33.6</v>
      </c>
      <c r="V27" s="4">
        <f t="shared" si="8"/>
        <v>0.84000000000000008</v>
      </c>
      <c r="W27" s="13">
        <v>30.4</v>
      </c>
      <c r="X27" s="4">
        <f t="shared" si="9"/>
        <v>0.76</v>
      </c>
      <c r="Y27" s="13">
        <v>15.4</v>
      </c>
      <c r="Z27" s="4">
        <f t="shared" si="10"/>
        <v>0.77</v>
      </c>
      <c r="AA27" s="13">
        <f t="shared" si="11"/>
        <v>74.2</v>
      </c>
      <c r="AB27" s="13">
        <v>20.399999999999999</v>
      </c>
      <c r="AC27" s="4">
        <f t="shared" si="12"/>
        <v>0.67999999999999994</v>
      </c>
      <c r="AD27" s="13">
        <v>39</v>
      </c>
      <c r="AE27" s="4">
        <f t="shared" si="13"/>
        <v>0.78</v>
      </c>
      <c r="AF27" s="13">
        <v>14.8</v>
      </c>
      <c r="AG27" s="4">
        <f t="shared" si="14"/>
        <v>0.74</v>
      </c>
    </row>
    <row r="28" spans="1:33" ht="30" x14ac:dyDescent="0.25">
      <c r="A28" s="3" t="s">
        <v>44</v>
      </c>
      <c r="B28" s="23" t="s">
        <v>30</v>
      </c>
      <c r="C28" s="19">
        <f t="shared" si="0"/>
        <v>73.92</v>
      </c>
      <c r="D28" s="23">
        <v>43</v>
      </c>
      <c r="E28" s="13">
        <f t="shared" si="1"/>
        <v>80</v>
      </c>
      <c r="F28" s="11">
        <v>30</v>
      </c>
      <c r="G28" s="11">
        <v>30</v>
      </c>
      <c r="H28" s="13">
        <v>20</v>
      </c>
      <c r="I28" s="4">
        <f t="shared" si="2"/>
        <v>0.25</v>
      </c>
      <c r="J28" s="13">
        <f t="shared" si="3"/>
        <v>70.2</v>
      </c>
      <c r="K28" s="13">
        <v>30</v>
      </c>
      <c r="L28" s="13">
        <v>27.6</v>
      </c>
      <c r="M28" s="13">
        <v>12.6</v>
      </c>
      <c r="N28" s="4">
        <f t="shared" si="4"/>
        <v>0.17948717948717949</v>
      </c>
      <c r="O28" s="13">
        <f t="shared" si="5"/>
        <v>52.5</v>
      </c>
      <c r="P28" s="13">
        <v>11.7</v>
      </c>
      <c r="Q28" s="13">
        <v>15.6</v>
      </c>
      <c r="R28" s="13">
        <v>25.2</v>
      </c>
      <c r="S28" s="4">
        <f t="shared" si="6"/>
        <v>0.48</v>
      </c>
      <c r="T28" s="13">
        <f t="shared" si="7"/>
        <v>85</v>
      </c>
      <c r="U28" s="13">
        <v>35.200000000000003</v>
      </c>
      <c r="V28" s="4">
        <f t="shared" si="8"/>
        <v>0.88000000000000012</v>
      </c>
      <c r="W28" s="13">
        <v>35.200000000000003</v>
      </c>
      <c r="X28" s="4">
        <f t="shared" si="9"/>
        <v>0.88000000000000012</v>
      </c>
      <c r="Y28" s="13">
        <v>14.6</v>
      </c>
      <c r="Z28" s="4">
        <f t="shared" si="10"/>
        <v>0.73</v>
      </c>
      <c r="AA28" s="13">
        <f t="shared" si="11"/>
        <v>81.900000000000006</v>
      </c>
      <c r="AB28" s="13">
        <v>25.2</v>
      </c>
      <c r="AC28" s="4">
        <f t="shared" si="12"/>
        <v>0.84</v>
      </c>
      <c r="AD28" s="13">
        <v>40.5</v>
      </c>
      <c r="AE28" s="4">
        <f t="shared" si="13"/>
        <v>0.81</v>
      </c>
      <c r="AF28" s="13">
        <v>16.2</v>
      </c>
      <c r="AG28" s="4">
        <f t="shared" si="14"/>
        <v>0.80999999999999994</v>
      </c>
    </row>
    <row r="29" spans="1:33" ht="30" x14ac:dyDescent="0.25">
      <c r="A29" s="9" t="s">
        <v>44</v>
      </c>
      <c r="B29" s="10" t="s">
        <v>51</v>
      </c>
      <c r="C29" s="19">
        <f t="shared" si="0"/>
        <v>73.849999999999994</v>
      </c>
      <c r="D29" s="10">
        <v>64</v>
      </c>
      <c r="E29" s="13">
        <f t="shared" si="1"/>
        <v>84.6</v>
      </c>
      <c r="F29" s="11">
        <v>30</v>
      </c>
      <c r="G29" s="11">
        <v>30</v>
      </c>
      <c r="H29" s="14">
        <v>24.6</v>
      </c>
      <c r="I29" s="4">
        <f t="shared" si="2"/>
        <v>0.29078014184397166</v>
      </c>
      <c r="J29" s="13">
        <f t="shared" si="3"/>
        <v>77.7</v>
      </c>
      <c r="K29" s="14">
        <v>30</v>
      </c>
      <c r="L29" s="14">
        <v>31.8</v>
      </c>
      <c r="M29" s="14">
        <v>15.9</v>
      </c>
      <c r="N29" s="4">
        <f t="shared" si="4"/>
        <v>0.20463320463320464</v>
      </c>
      <c r="O29" s="13">
        <f t="shared" si="5"/>
        <v>36.75</v>
      </c>
      <c r="P29" s="13">
        <v>8.85</v>
      </c>
      <c r="Q29" s="13">
        <v>7.8</v>
      </c>
      <c r="R29" s="13">
        <v>20.100000000000001</v>
      </c>
      <c r="S29" s="4">
        <f t="shared" si="6"/>
        <v>0.54693877551020409</v>
      </c>
      <c r="T29" s="13">
        <f t="shared" si="7"/>
        <v>91.5</v>
      </c>
      <c r="U29" s="13">
        <v>37.6</v>
      </c>
      <c r="V29" s="4">
        <f t="shared" si="8"/>
        <v>0.94000000000000006</v>
      </c>
      <c r="W29" s="13">
        <v>36.6</v>
      </c>
      <c r="X29" s="4">
        <f t="shared" si="9"/>
        <v>0.91500000000000004</v>
      </c>
      <c r="Y29" s="13">
        <v>17.3</v>
      </c>
      <c r="Z29" s="4">
        <f t="shared" si="10"/>
        <v>0.86499999999999999</v>
      </c>
      <c r="AA29" s="13">
        <f t="shared" si="11"/>
        <v>78.7</v>
      </c>
      <c r="AB29" s="13">
        <v>24</v>
      </c>
      <c r="AC29" s="4">
        <f t="shared" si="12"/>
        <v>0.8</v>
      </c>
      <c r="AD29" s="13">
        <v>38</v>
      </c>
      <c r="AE29" s="4">
        <f t="shared" si="13"/>
        <v>0.76</v>
      </c>
      <c r="AF29" s="13">
        <v>16.7</v>
      </c>
      <c r="AG29" s="4">
        <f t="shared" si="14"/>
        <v>0.83499999999999996</v>
      </c>
    </row>
    <row r="30" spans="1:33" ht="30" x14ac:dyDescent="0.25">
      <c r="A30" s="3" t="s">
        <v>44</v>
      </c>
      <c r="B30" s="7" t="s">
        <v>50</v>
      </c>
      <c r="C30" s="19">
        <f t="shared" si="0"/>
        <v>73.78</v>
      </c>
      <c r="D30" s="7">
        <v>21</v>
      </c>
      <c r="E30" s="13">
        <f t="shared" si="1"/>
        <v>89.2</v>
      </c>
      <c r="F30" s="11">
        <v>30</v>
      </c>
      <c r="G30" s="11">
        <v>30</v>
      </c>
      <c r="H30" s="13">
        <v>29.2</v>
      </c>
      <c r="I30" s="4">
        <f t="shared" si="2"/>
        <v>0.3273542600896861</v>
      </c>
      <c r="J30" s="13">
        <f t="shared" si="3"/>
        <v>85.2</v>
      </c>
      <c r="K30" s="13">
        <v>30</v>
      </c>
      <c r="L30" s="13">
        <v>36</v>
      </c>
      <c r="M30" s="13">
        <v>19.2</v>
      </c>
      <c r="N30" s="4">
        <f t="shared" si="4"/>
        <v>0.22535211267605632</v>
      </c>
      <c r="O30" s="13">
        <f t="shared" si="5"/>
        <v>21</v>
      </c>
      <c r="P30" s="13">
        <v>6</v>
      </c>
      <c r="Q30" s="13">
        <v>0</v>
      </c>
      <c r="R30" s="13">
        <v>15</v>
      </c>
      <c r="S30" s="4">
        <f t="shared" si="6"/>
        <v>0.7142857142857143</v>
      </c>
      <c r="T30" s="13">
        <f t="shared" si="7"/>
        <v>98</v>
      </c>
      <c r="U30" s="13">
        <v>40</v>
      </c>
      <c r="V30" s="4">
        <f t="shared" si="8"/>
        <v>1</v>
      </c>
      <c r="W30" s="13">
        <v>38</v>
      </c>
      <c r="X30" s="4">
        <f t="shared" si="9"/>
        <v>0.95</v>
      </c>
      <c r="Y30" s="13">
        <v>20</v>
      </c>
      <c r="Z30" s="4">
        <f t="shared" si="10"/>
        <v>1</v>
      </c>
      <c r="AA30" s="13">
        <f t="shared" si="11"/>
        <v>75.5</v>
      </c>
      <c r="AB30" s="13">
        <v>22.8</v>
      </c>
      <c r="AC30" s="4">
        <f t="shared" si="12"/>
        <v>0.76</v>
      </c>
      <c r="AD30" s="13">
        <v>35.5</v>
      </c>
      <c r="AE30" s="4">
        <f t="shared" si="13"/>
        <v>0.71</v>
      </c>
      <c r="AF30" s="13">
        <v>17.2</v>
      </c>
      <c r="AG30" s="4">
        <f t="shared" si="14"/>
        <v>0.86</v>
      </c>
    </row>
    <row r="31" spans="1:33" ht="30" x14ac:dyDescent="0.25">
      <c r="A31" s="3" t="s">
        <v>43</v>
      </c>
      <c r="B31" s="23" t="s">
        <v>30</v>
      </c>
      <c r="C31" s="19">
        <f t="shared" si="0"/>
        <v>71.52</v>
      </c>
      <c r="D31" s="23">
        <v>138</v>
      </c>
      <c r="E31" s="13">
        <f t="shared" si="1"/>
        <v>69.599999999999994</v>
      </c>
      <c r="F31" s="11">
        <v>30</v>
      </c>
      <c r="G31" s="11">
        <v>30</v>
      </c>
      <c r="H31" s="13">
        <v>9.6</v>
      </c>
      <c r="I31" s="4">
        <f t="shared" si="2"/>
        <v>0.13793103448275862</v>
      </c>
      <c r="J31" s="13">
        <f t="shared" si="3"/>
        <v>60</v>
      </c>
      <c r="K31" s="13">
        <v>30</v>
      </c>
      <c r="L31" s="13">
        <v>27.6</v>
      </c>
      <c r="M31" s="13">
        <v>2.4</v>
      </c>
      <c r="N31" s="4">
        <f t="shared" si="4"/>
        <v>0.04</v>
      </c>
      <c r="O31" s="13">
        <f t="shared" si="5"/>
        <v>85.4</v>
      </c>
      <c r="P31" s="13">
        <v>24</v>
      </c>
      <c r="Q31" s="13">
        <v>32</v>
      </c>
      <c r="R31" s="13">
        <v>29.4</v>
      </c>
      <c r="S31" s="4">
        <f t="shared" si="6"/>
        <v>0.34426229508196715</v>
      </c>
      <c r="T31" s="13">
        <f t="shared" si="7"/>
        <v>92.199999999999989</v>
      </c>
      <c r="U31" s="13">
        <v>38.799999999999997</v>
      </c>
      <c r="V31" s="4">
        <f t="shared" si="8"/>
        <v>0.97</v>
      </c>
      <c r="W31" s="13">
        <v>38.799999999999997</v>
      </c>
      <c r="X31" s="4">
        <f t="shared" si="9"/>
        <v>0.97</v>
      </c>
      <c r="Y31" s="13">
        <v>14.6</v>
      </c>
      <c r="Z31" s="4">
        <f t="shared" si="10"/>
        <v>0.73</v>
      </c>
      <c r="AA31" s="13">
        <f t="shared" si="11"/>
        <v>50.4</v>
      </c>
      <c r="AB31" s="13">
        <v>28.5</v>
      </c>
      <c r="AC31" s="4">
        <f t="shared" si="12"/>
        <v>0.95</v>
      </c>
      <c r="AD31" s="13">
        <v>2.5</v>
      </c>
      <c r="AE31" s="4">
        <f t="shared" si="13"/>
        <v>0.05</v>
      </c>
      <c r="AF31" s="13">
        <v>19.399999999999999</v>
      </c>
      <c r="AG31" s="4">
        <f t="shared" si="14"/>
        <v>0.97</v>
      </c>
    </row>
    <row r="32" spans="1:33" ht="30" x14ac:dyDescent="0.25">
      <c r="A32" s="9" t="s">
        <v>43</v>
      </c>
      <c r="B32" s="10" t="s">
        <v>51</v>
      </c>
      <c r="C32" s="19">
        <f t="shared" si="0"/>
        <v>69.48</v>
      </c>
      <c r="D32" s="10">
        <v>163</v>
      </c>
      <c r="E32" s="13">
        <f t="shared" si="1"/>
        <v>84.2</v>
      </c>
      <c r="F32" s="11">
        <v>30</v>
      </c>
      <c r="G32" s="11">
        <v>30</v>
      </c>
      <c r="H32" s="14">
        <v>24.2</v>
      </c>
      <c r="I32" s="4">
        <f t="shared" si="2"/>
        <v>0.28741092636579568</v>
      </c>
      <c r="J32" s="13">
        <f t="shared" si="3"/>
        <v>70.95</v>
      </c>
      <c r="K32" s="14">
        <v>29.1</v>
      </c>
      <c r="L32" s="14">
        <v>30.6</v>
      </c>
      <c r="M32" s="14">
        <v>11.25</v>
      </c>
      <c r="N32" s="4">
        <f t="shared" si="4"/>
        <v>0.15856236786469344</v>
      </c>
      <c r="O32" s="13">
        <f t="shared" si="5"/>
        <v>59.25</v>
      </c>
      <c r="P32" s="13">
        <v>13.95</v>
      </c>
      <c r="Q32" s="13">
        <v>18</v>
      </c>
      <c r="R32" s="13">
        <v>27.3</v>
      </c>
      <c r="S32" s="4">
        <f t="shared" si="6"/>
        <v>0.46075949367088609</v>
      </c>
      <c r="T32" s="13">
        <f t="shared" si="7"/>
        <v>73.800000000000011</v>
      </c>
      <c r="U32" s="13">
        <v>30.6</v>
      </c>
      <c r="V32" s="4">
        <f t="shared" si="8"/>
        <v>0.76500000000000001</v>
      </c>
      <c r="W32" s="13">
        <v>33.799999999999997</v>
      </c>
      <c r="X32" s="4">
        <f t="shared" si="9"/>
        <v>0.84499999999999997</v>
      </c>
      <c r="Y32" s="13">
        <v>9.4</v>
      </c>
      <c r="Z32" s="4">
        <f t="shared" si="10"/>
        <v>0.47000000000000003</v>
      </c>
      <c r="AA32" s="13">
        <f t="shared" si="11"/>
        <v>59.199999999999996</v>
      </c>
      <c r="AB32" s="13">
        <v>25.05</v>
      </c>
      <c r="AC32" s="4">
        <f t="shared" si="12"/>
        <v>0.83500000000000008</v>
      </c>
      <c r="AD32" s="13">
        <v>17.25</v>
      </c>
      <c r="AE32" s="4">
        <f t="shared" si="13"/>
        <v>0.34499999999999997</v>
      </c>
      <c r="AF32" s="13">
        <v>16.899999999999999</v>
      </c>
      <c r="AG32" s="4">
        <f t="shared" si="14"/>
        <v>0.84499999999999997</v>
      </c>
    </row>
    <row r="33" spans="1:33" ht="30" x14ac:dyDescent="0.25">
      <c r="A33" s="3" t="s">
        <v>43</v>
      </c>
      <c r="B33" s="23" t="s">
        <v>50</v>
      </c>
      <c r="C33" s="19">
        <f t="shared" si="0"/>
        <v>67.44</v>
      </c>
      <c r="D33" s="23">
        <v>25</v>
      </c>
      <c r="E33" s="13">
        <f t="shared" si="1"/>
        <v>98.8</v>
      </c>
      <c r="F33" s="11">
        <v>30</v>
      </c>
      <c r="G33" s="11">
        <v>30</v>
      </c>
      <c r="H33" s="13">
        <v>38.799999999999997</v>
      </c>
      <c r="I33" s="4">
        <f t="shared" si="2"/>
        <v>0.39271255060728744</v>
      </c>
      <c r="J33" s="13">
        <f t="shared" si="3"/>
        <v>81.900000000000006</v>
      </c>
      <c r="K33" s="13">
        <v>28.2</v>
      </c>
      <c r="L33" s="13">
        <v>33.6</v>
      </c>
      <c r="M33" s="13">
        <v>20.100000000000001</v>
      </c>
      <c r="N33" s="4">
        <f t="shared" si="4"/>
        <v>0.24542124542124541</v>
      </c>
      <c r="O33" s="13">
        <f t="shared" si="5"/>
        <v>33.1</v>
      </c>
      <c r="P33" s="15">
        <v>3.9</v>
      </c>
      <c r="Q33" s="15">
        <v>4</v>
      </c>
      <c r="R33" s="15">
        <v>25.2</v>
      </c>
      <c r="S33" s="4">
        <f t="shared" si="6"/>
        <v>0.76132930513595165</v>
      </c>
      <c r="T33" s="13">
        <f t="shared" si="7"/>
        <v>55.400000000000006</v>
      </c>
      <c r="U33" s="13">
        <v>22.4</v>
      </c>
      <c r="V33" s="4">
        <f t="shared" si="8"/>
        <v>0.55999999999999994</v>
      </c>
      <c r="W33" s="13">
        <v>28.8</v>
      </c>
      <c r="X33" s="4">
        <f t="shared" si="9"/>
        <v>0.72</v>
      </c>
      <c r="Y33" s="13">
        <v>4.2</v>
      </c>
      <c r="Z33" s="4">
        <f t="shared" si="10"/>
        <v>0.21000000000000002</v>
      </c>
      <c r="AA33" s="13">
        <f t="shared" si="11"/>
        <v>68</v>
      </c>
      <c r="AB33" s="13">
        <v>21.6</v>
      </c>
      <c r="AC33" s="4">
        <f t="shared" si="12"/>
        <v>0.72000000000000008</v>
      </c>
      <c r="AD33" s="13">
        <v>32</v>
      </c>
      <c r="AE33" s="4">
        <f t="shared" si="13"/>
        <v>0.64</v>
      </c>
      <c r="AF33" s="13">
        <v>14.4</v>
      </c>
      <c r="AG33" s="4">
        <f t="shared" si="14"/>
        <v>0.72</v>
      </c>
    </row>
    <row r="34" spans="1:33" x14ac:dyDescent="0.25">
      <c r="H34" s="12"/>
      <c r="P34" s="16"/>
      <c r="Q34" s="16"/>
      <c r="R34" s="16"/>
    </row>
    <row r="35" spans="1:33" x14ac:dyDescent="0.25">
      <c r="F35">
        <v>30</v>
      </c>
      <c r="G35">
        <v>30</v>
      </c>
      <c r="H35">
        <v>40</v>
      </c>
      <c r="K35">
        <v>30</v>
      </c>
      <c r="L35">
        <v>40</v>
      </c>
      <c r="M35">
        <v>30</v>
      </c>
      <c r="P35" s="18">
        <v>30</v>
      </c>
      <c r="Q35" s="18">
        <v>40</v>
      </c>
      <c r="R35" s="18">
        <v>30</v>
      </c>
      <c r="U35">
        <v>40</v>
      </c>
      <c r="W35">
        <v>40</v>
      </c>
      <c r="Y35">
        <v>20</v>
      </c>
      <c r="AB35">
        <v>30</v>
      </c>
      <c r="AD35">
        <v>50</v>
      </c>
      <c r="AF35">
        <v>20</v>
      </c>
    </row>
  </sheetData>
  <autoFilter ref="A3:AG33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sortState ref="A6:AG33">
    <sortCondition descending="1" ref="C6:C33"/>
  </sortState>
  <mergeCells count="10">
    <mergeCell ref="A3:A5"/>
    <mergeCell ref="B3:B5"/>
    <mergeCell ref="C3:C5"/>
    <mergeCell ref="D3:D5"/>
    <mergeCell ref="E4:H4"/>
    <mergeCell ref="J4:M4"/>
    <mergeCell ref="O4:R4"/>
    <mergeCell ref="T4:Y4"/>
    <mergeCell ref="AA4:AG4"/>
    <mergeCell ref="E3:AG3"/>
  </mergeCells>
  <pageMargins left="0.70866141732283472" right="0.70866141732283472" top="0" bottom="0.15748031496062992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"/>
  <sheetViews>
    <sheetView workbookViewId="0">
      <selection activeCell="X18" sqref="X18"/>
    </sheetView>
  </sheetViews>
  <sheetFormatPr defaultRowHeight="15" x14ac:dyDescent="0.25"/>
  <cols>
    <col min="1" max="1" width="29.28515625" style="49" customWidth="1"/>
    <col min="2" max="2" width="0.140625" customWidth="1"/>
    <col min="3" max="3" width="11.42578125" customWidth="1"/>
    <col min="4" max="4" width="7.7109375" customWidth="1"/>
    <col min="5" max="5" width="7.5703125" customWidth="1"/>
    <col min="6" max="7" width="6.5703125" customWidth="1"/>
    <col min="8" max="8" width="7.140625" customWidth="1"/>
    <col min="9" max="9" width="7.28515625" customWidth="1"/>
    <col min="10" max="10" width="6" customWidth="1"/>
    <col min="11" max="11" width="7.7109375" customWidth="1"/>
    <col min="12" max="12" width="7.28515625" customWidth="1"/>
    <col min="13" max="13" width="6.85546875" customWidth="1"/>
    <col min="14" max="14" width="7.5703125" customWidth="1"/>
    <col min="15" max="15" width="6.5703125" customWidth="1"/>
    <col min="16" max="16" width="6.85546875" customWidth="1"/>
    <col min="17" max="17" width="6.28515625" customWidth="1"/>
    <col min="18" max="18" width="7.140625" customWidth="1"/>
    <col min="19" max="19" width="7" customWidth="1"/>
    <col min="20" max="20" width="7.7109375" customWidth="1"/>
    <col min="21" max="21" width="6.140625" customWidth="1"/>
    <col min="22" max="22" width="7.5703125" customWidth="1"/>
    <col min="23" max="24" width="7.140625" customWidth="1"/>
    <col min="25" max="26" width="7.5703125" customWidth="1"/>
    <col min="27" max="28" width="7.28515625" customWidth="1"/>
    <col min="29" max="29" width="7" customWidth="1"/>
    <col min="30" max="30" width="7.28515625" customWidth="1"/>
    <col min="31" max="31" width="7.140625" customWidth="1"/>
    <col min="32" max="32" width="6.42578125" customWidth="1"/>
    <col min="33" max="33" width="7.42578125" customWidth="1"/>
  </cols>
  <sheetData>
    <row r="1" spans="1:33" ht="15" customHeight="1" x14ac:dyDescent="0.25">
      <c r="A1" s="58" t="s">
        <v>0</v>
      </c>
      <c r="B1" s="50" t="s">
        <v>1</v>
      </c>
      <c r="C1" s="56" t="s">
        <v>2</v>
      </c>
      <c r="D1" s="50" t="s">
        <v>3</v>
      </c>
      <c r="E1" s="54" t="s">
        <v>4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5" customHeight="1" x14ac:dyDescent="0.25">
      <c r="A2" s="59"/>
      <c r="B2" s="51"/>
      <c r="C2" s="57"/>
      <c r="D2" s="51"/>
      <c r="E2" s="50" t="s">
        <v>5</v>
      </c>
      <c r="F2" s="51"/>
      <c r="G2" s="51"/>
      <c r="H2" s="51"/>
      <c r="I2" s="23"/>
      <c r="J2" s="50" t="s">
        <v>6</v>
      </c>
      <c r="K2" s="51"/>
      <c r="L2" s="51"/>
      <c r="M2" s="51"/>
      <c r="N2" s="23"/>
      <c r="O2" s="50" t="s">
        <v>7</v>
      </c>
      <c r="P2" s="51"/>
      <c r="Q2" s="51"/>
      <c r="R2" s="51"/>
      <c r="S2" s="23"/>
      <c r="T2" s="50" t="s">
        <v>8</v>
      </c>
      <c r="U2" s="51"/>
      <c r="V2" s="51"/>
      <c r="W2" s="51"/>
      <c r="X2" s="51"/>
      <c r="Y2" s="51"/>
      <c r="Z2" s="23"/>
      <c r="AA2" s="52" t="s">
        <v>9</v>
      </c>
      <c r="AB2" s="53"/>
      <c r="AC2" s="53"/>
      <c r="AD2" s="53"/>
      <c r="AE2" s="53"/>
      <c r="AF2" s="53"/>
      <c r="AG2" s="53"/>
    </row>
    <row r="3" spans="1:33" ht="48" customHeight="1" x14ac:dyDescent="0.25">
      <c r="A3" s="59"/>
      <c r="B3" s="51"/>
      <c r="C3" s="57"/>
      <c r="D3" s="51"/>
      <c r="E3" s="22" t="s">
        <v>10</v>
      </c>
      <c r="F3" s="22" t="s">
        <v>11</v>
      </c>
      <c r="G3" s="22" t="s">
        <v>12</v>
      </c>
      <c r="H3" s="22" t="s">
        <v>13</v>
      </c>
      <c r="I3" s="22" t="s">
        <v>31</v>
      </c>
      <c r="J3" s="22" t="s">
        <v>14</v>
      </c>
      <c r="K3" s="22" t="s">
        <v>15</v>
      </c>
      <c r="L3" s="22" t="s">
        <v>16</v>
      </c>
      <c r="M3" s="22" t="s">
        <v>17</v>
      </c>
      <c r="N3" s="22" t="s">
        <v>32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33</v>
      </c>
      <c r="T3" s="22" t="s">
        <v>22</v>
      </c>
      <c r="U3" s="22" t="s">
        <v>23</v>
      </c>
      <c r="V3" s="22" t="s">
        <v>34</v>
      </c>
      <c r="W3" s="22" t="s">
        <v>24</v>
      </c>
      <c r="X3" s="22" t="s">
        <v>35</v>
      </c>
      <c r="Y3" s="22" t="s">
        <v>25</v>
      </c>
      <c r="Z3" s="22" t="s">
        <v>36</v>
      </c>
      <c r="AA3" s="22" t="s">
        <v>26</v>
      </c>
      <c r="AB3" s="22" t="s">
        <v>27</v>
      </c>
      <c r="AC3" s="22" t="s">
        <v>37</v>
      </c>
      <c r="AD3" s="22" t="s">
        <v>28</v>
      </c>
      <c r="AE3" s="22" t="s">
        <v>38</v>
      </c>
      <c r="AF3" s="22" t="s">
        <v>29</v>
      </c>
      <c r="AG3" s="22" t="s">
        <v>39</v>
      </c>
    </row>
    <row r="4" spans="1:33" ht="28.5" customHeight="1" x14ac:dyDescent="0.25">
      <c r="A4" s="46" t="s">
        <v>48</v>
      </c>
      <c r="B4" s="27" t="s">
        <v>51</v>
      </c>
      <c r="C4" s="33">
        <v>86.669999999999987</v>
      </c>
      <c r="D4" s="34">
        <v>77</v>
      </c>
      <c r="E4" s="35">
        <v>88.2</v>
      </c>
      <c r="F4" s="36">
        <v>30</v>
      </c>
      <c r="G4" s="36">
        <v>30</v>
      </c>
      <c r="H4" s="37">
        <v>28.2</v>
      </c>
      <c r="I4" s="38">
        <v>0.31972789115646255</v>
      </c>
      <c r="J4" s="35">
        <v>83.15</v>
      </c>
      <c r="K4" s="37">
        <v>21</v>
      </c>
      <c r="L4" s="37">
        <v>33.200000000000003</v>
      </c>
      <c r="M4" s="37">
        <v>28.95</v>
      </c>
      <c r="N4" s="38">
        <v>0.34816596512327114</v>
      </c>
      <c r="O4" s="35">
        <v>69.45</v>
      </c>
      <c r="P4" s="35">
        <v>30</v>
      </c>
      <c r="Q4" s="35">
        <v>12</v>
      </c>
      <c r="R4" s="35">
        <v>27.45</v>
      </c>
      <c r="S4" s="38">
        <v>0.39524838012958963</v>
      </c>
      <c r="T4" s="35">
        <v>97.1</v>
      </c>
      <c r="U4" s="35">
        <v>39.6</v>
      </c>
      <c r="V4" s="38">
        <v>0.99</v>
      </c>
      <c r="W4" s="35">
        <v>40</v>
      </c>
      <c r="X4" s="38">
        <v>1</v>
      </c>
      <c r="Y4" s="35">
        <v>17.5</v>
      </c>
      <c r="Z4" s="38">
        <v>0.875</v>
      </c>
      <c r="AA4" s="35">
        <v>95.45</v>
      </c>
      <c r="AB4" s="28">
        <v>28.95</v>
      </c>
      <c r="AC4" s="29">
        <v>0.96499999999999997</v>
      </c>
      <c r="AD4" s="28">
        <v>47</v>
      </c>
      <c r="AE4" s="29">
        <v>0.94</v>
      </c>
      <c r="AF4" s="28">
        <v>19.5</v>
      </c>
      <c r="AG4" s="29">
        <v>0.97499999999999998</v>
      </c>
    </row>
    <row r="5" spans="1:33" ht="36.75" customHeight="1" x14ac:dyDescent="0.25">
      <c r="A5" s="46" t="s">
        <v>49</v>
      </c>
      <c r="B5" s="27" t="s">
        <v>51</v>
      </c>
      <c r="C5" s="33">
        <v>83.4</v>
      </c>
      <c r="D5" s="34">
        <v>580</v>
      </c>
      <c r="E5" s="35">
        <v>97.2</v>
      </c>
      <c r="F5" s="36">
        <v>30</v>
      </c>
      <c r="G5" s="36">
        <v>30</v>
      </c>
      <c r="H5" s="37">
        <v>37.200000000000003</v>
      </c>
      <c r="I5" s="38">
        <v>0.38271604938271608</v>
      </c>
      <c r="J5" s="35">
        <v>86</v>
      </c>
      <c r="K5" s="37">
        <v>30</v>
      </c>
      <c r="L5" s="37">
        <v>35.6</v>
      </c>
      <c r="M5" s="37">
        <v>20.399999999999999</v>
      </c>
      <c r="N5" s="38">
        <v>0.23720930232558138</v>
      </c>
      <c r="O5" s="35">
        <v>57.9</v>
      </c>
      <c r="P5" s="35">
        <v>12</v>
      </c>
      <c r="Q5" s="35">
        <v>24</v>
      </c>
      <c r="R5" s="35">
        <v>21.9</v>
      </c>
      <c r="S5" s="38">
        <v>0.37823834196891193</v>
      </c>
      <c r="T5" s="35">
        <v>90.800000000000011</v>
      </c>
      <c r="U5" s="35">
        <v>38.4</v>
      </c>
      <c r="V5" s="38">
        <v>0.96</v>
      </c>
      <c r="W5" s="35">
        <v>38</v>
      </c>
      <c r="X5" s="38">
        <v>0.95</v>
      </c>
      <c r="Y5" s="35">
        <v>14.4</v>
      </c>
      <c r="Z5" s="38">
        <v>0.72</v>
      </c>
      <c r="AA5" s="35">
        <v>85.1</v>
      </c>
      <c r="AB5" s="28">
        <v>27</v>
      </c>
      <c r="AC5" s="29">
        <v>0.9</v>
      </c>
      <c r="AD5" s="28">
        <v>39.5</v>
      </c>
      <c r="AE5" s="29">
        <v>0.79</v>
      </c>
      <c r="AF5" s="28">
        <v>18.600000000000001</v>
      </c>
      <c r="AG5" s="29">
        <v>0.93</v>
      </c>
    </row>
    <row r="6" spans="1:33" ht="35.25" customHeight="1" x14ac:dyDescent="0.25">
      <c r="A6" s="46" t="s">
        <v>40</v>
      </c>
      <c r="B6" s="27" t="s">
        <v>51</v>
      </c>
      <c r="C6" s="33">
        <v>83.09</v>
      </c>
      <c r="D6" s="34">
        <v>84</v>
      </c>
      <c r="E6" s="35">
        <v>96.4</v>
      </c>
      <c r="F6" s="36">
        <v>30</v>
      </c>
      <c r="G6" s="36">
        <v>30</v>
      </c>
      <c r="H6" s="35">
        <v>36.4</v>
      </c>
      <c r="I6" s="38">
        <v>0.37759336099585056</v>
      </c>
      <c r="J6" s="35">
        <v>96.7</v>
      </c>
      <c r="K6" s="35">
        <v>30</v>
      </c>
      <c r="L6" s="35">
        <v>39.4</v>
      </c>
      <c r="M6" s="35">
        <v>27.3</v>
      </c>
      <c r="N6" s="38">
        <v>0.28231644260599792</v>
      </c>
      <c r="O6" s="35">
        <v>46.95</v>
      </c>
      <c r="P6" s="35">
        <v>11.85</v>
      </c>
      <c r="Q6" s="35">
        <v>7.8</v>
      </c>
      <c r="R6" s="35">
        <v>27.3</v>
      </c>
      <c r="S6" s="38">
        <v>0.58146964856230032</v>
      </c>
      <c r="T6" s="35">
        <v>90.800000000000011</v>
      </c>
      <c r="U6" s="35">
        <v>37.200000000000003</v>
      </c>
      <c r="V6" s="38">
        <v>0.93</v>
      </c>
      <c r="W6" s="35">
        <v>36</v>
      </c>
      <c r="X6" s="38">
        <v>0.9</v>
      </c>
      <c r="Y6" s="35">
        <v>17.600000000000001</v>
      </c>
      <c r="Z6" s="38">
        <v>0.88000000000000012</v>
      </c>
      <c r="AA6" s="35">
        <v>84.600000000000009</v>
      </c>
      <c r="AB6" s="28">
        <v>27.9</v>
      </c>
      <c r="AC6" s="29">
        <v>0.92999999999999994</v>
      </c>
      <c r="AD6" s="28">
        <v>38</v>
      </c>
      <c r="AE6" s="29">
        <v>0.76</v>
      </c>
      <c r="AF6" s="28">
        <v>18.7</v>
      </c>
      <c r="AG6" s="29">
        <v>0.93499999999999994</v>
      </c>
    </row>
    <row r="7" spans="1:33" ht="30.75" customHeight="1" x14ac:dyDescent="0.25">
      <c r="A7" s="47" t="s">
        <v>42</v>
      </c>
      <c r="B7" s="30" t="s">
        <v>51</v>
      </c>
      <c r="C7" s="33">
        <v>82.64</v>
      </c>
      <c r="D7" s="39">
        <v>89</v>
      </c>
      <c r="E7" s="40">
        <v>97</v>
      </c>
      <c r="F7" s="39">
        <v>30</v>
      </c>
      <c r="G7" s="39">
        <v>30</v>
      </c>
      <c r="H7" s="40">
        <v>37</v>
      </c>
      <c r="I7" s="38">
        <v>0.38144329896907214</v>
      </c>
      <c r="J7" s="40">
        <v>91.449999999999989</v>
      </c>
      <c r="K7" s="40">
        <v>30</v>
      </c>
      <c r="L7" s="40">
        <v>38.799999999999997</v>
      </c>
      <c r="M7" s="40">
        <v>22.65</v>
      </c>
      <c r="N7" s="38">
        <v>0.24767632586112631</v>
      </c>
      <c r="O7" s="40">
        <v>52.099999999999994</v>
      </c>
      <c r="P7" s="40">
        <v>20.399999999999999</v>
      </c>
      <c r="Q7" s="40">
        <v>19.399999999999999</v>
      </c>
      <c r="R7" s="40">
        <v>12.3</v>
      </c>
      <c r="S7" s="38">
        <v>0.23608445297504801</v>
      </c>
      <c r="T7" s="40">
        <v>91.699999999999989</v>
      </c>
      <c r="U7" s="40">
        <v>38.4</v>
      </c>
      <c r="V7" s="38">
        <v>0.96</v>
      </c>
      <c r="W7" s="40">
        <v>37.799999999999997</v>
      </c>
      <c r="X7" s="38">
        <v>0.94499999999999995</v>
      </c>
      <c r="Y7" s="40">
        <v>15.5</v>
      </c>
      <c r="Z7" s="38">
        <v>0.77500000000000002</v>
      </c>
      <c r="AA7" s="40">
        <v>80.949999999999989</v>
      </c>
      <c r="AB7" s="31">
        <v>23.85</v>
      </c>
      <c r="AC7" s="29">
        <v>0.79500000000000004</v>
      </c>
      <c r="AD7" s="31">
        <v>40.5</v>
      </c>
      <c r="AE7" s="29">
        <v>0.81</v>
      </c>
      <c r="AF7" s="31">
        <v>16.600000000000001</v>
      </c>
      <c r="AG7" s="29">
        <v>0.83000000000000007</v>
      </c>
    </row>
    <row r="8" spans="1:33" ht="49.5" customHeight="1" x14ac:dyDescent="0.25">
      <c r="A8" s="46" t="s">
        <v>46</v>
      </c>
      <c r="B8" s="27" t="s">
        <v>51</v>
      </c>
      <c r="C8" s="33">
        <v>81.540000000000006</v>
      </c>
      <c r="D8" s="34">
        <v>157</v>
      </c>
      <c r="E8" s="35">
        <v>99.2</v>
      </c>
      <c r="F8" s="36">
        <v>30</v>
      </c>
      <c r="G8" s="36">
        <v>30</v>
      </c>
      <c r="H8" s="37">
        <v>39.200000000000003</v>
      </c>
      <c r="I8" s="38">
        <v>0.39516129032258068</v>
      </c>
      <c r="J8" s="35">
        <v>92.899999999999991</v>
      </c>
      <c r="K8" s="37">
        <v>29.55</v>
      </c>
      <c r="L8" s="37">
        <v>36.799999999999997</v>
      </c>
      <c r="M8" s="37">
        <v>26.55</v>
      </c>
      <c r="N8" s="38">
        <v>0.28579117330462867</v>
      </c>
      <c r="O8" s="35">
        <v>29.4</v>
      </c>
      <c r="P8" s="35">
        <v>0</v>
      </c>
      <c r="Q8" s="35">
        <v>0</v>
      </c>
      <c r="R8" s="35">
        <v>29.4</v>
      </c>
      <c r="S8" s="38">
        <v>1</v>
      </c>
      <c r="T8" s="35">
        <v>93.1</v>
      </c>
      <c r="U8" s="35">
        <v>38</v>
      </c>
      <c r="V8" s="38">
        <v>0.95</v>
      </c>
      <c r="W8" s="35">
        <v>37.6</v>
      </c>
      <c r="X8" s="38">
        <v>0.94000000000000006</v>
      </c>
      <c r="Y8" s="35">
        <v>17.5</v>
      </c>
      <c r="Z8" s="38">
        <v>0.875</v>
      </c>
      <c r="AA8" s="35">
        <v>93.1</v>
      </c>
      <c r="AB8" s="28">
        <v>27.3</v>
      </c>
      <c r="AC8" s="29">
        <v>0.91</v>
      </c>
      <c r="AD8" s="28">
        <v>47</v>
      </c>
      <c r="AE8" s="29">
        <v>0.94</v>
      </c>
      <c r="AF8" s="28">
        <v>18.8</v>
      </c>
      <c r="AG8" s="29">
        <v>0.94000000000000006</v>
      </c>
    </row>
    <row r="9" spans="1:33" ht="42.75" customHeight="1" x14ac:dyDescent="0.25">
      <c r="A9" s="46" t="s">
        <v>47</v>
      </c>
      <c r="B9" s="27" t="s">
        <v>51</v>
      </c>
      <c r="C9" s="33">
        <v>78.580000000000013</v>
      </c>
      <c r="D9" s="34">
        <v>85</v>
      </c>
      <c r="E9" s="35">
        <v>98</v>
      </c>
      <c r="F9" s="36">
        <v>30</v>
      </c>
      <c r="G9" s="36">
        <v>30</v>
      </c>
      <c r="H9" s="37">
        <v>38</v>
      </c>
      <c r="I9" s="38">
        <v>0.38775510204081631</v>
      </c>
      <c r="J9" s="35">
        <v>82.2</v>
      </c>
      <c r="K9" s="37">
        <v>30</v>
      </c>
      <c r="L9" s="37">
        <v>26.4</v>
      </c>
      <c r="M9" s="37">
        <v>25.8</v>
      </c>
      <c r="N9" s="38">
        <v>0.31386861313868614</v>
      </c>
      <c r="O9" s="35">
        <v>27.9</v>
      </c>
      <c r="P9" s="35">
        <v>0</v>
      </c>
      <c r="Q9" s="35">
        <v>0</v>
      </c>
      <c r="R9" s="35">
        <v>27.9</v>
      </c>
      <c r="S9" s="38">
        <v>1</v>
      </c>
      <c r="T9" s="35">
        <v>93</v>
      </c>
      <c r="U9" s="35">
        <v>38</v>
      </c>
      <c r="V9" s="38">
        <v>0.95</v>
      </c>
      <c r="W9" s="35">
        <v>37.6</v>
      </c>
      <c r="X9" s="38">
        <v>0.94000000000000006</v>
      </c>
      <c r="Y9" s="35">
        <v>17.399999999999999</v>
      </c>
      <c r="Z9" s="38">
        <v>0.86999999999999988</v>
      </c>
      <c r="AA9" s="35">
        <v>91.8</v>
      </c>
      <c r="AB9" s="28">
        <v>26.1</v>
      </c>
      <c r="AC9" s="29">
        <v>0.87</v>
      </c>
      <c r="AD9" s="28">
        <v>47.5</v>
      </c>
      <c r="AE9" s="29">
        <v>0.95</v>
      </c>
      <c r="AF9" s="28">
        <v>18.2</v>
      </c>
      <c r="AG9" s="29">
        <v>0.90999999999999992</v>
      </c>
    </row>
    <row r="10" spans="1:33" ht="32.25" customHeight="1" x14ac:dyDescent="0.25">
      <c r="A10" s="46" t="s">
        <v>45</v>
      </c>
      <c r="B10" s="27" t="s">
        <v>51</v>
      </c>
      <c r="C10" s="33">
        <v>78.47</v>
      </c>
      <c r="D10" s="34">
        <v>77</v>
      </c>
      <c r="E10" s="35">
        <v>97.2</v>
      </c>
      <c r="F10" s="36">
        <v>30</v>
      </c>
      <c r="G10" s="36">
        <v>30</v>
      </c>
      <c r="H10" s="37">
        <v>37.200000000000003</v>
      </c>
      <c r="I10" s="38">
        <v>0.38271604938271608</v>
      </c>
      <c r="J10" s="35">
        <v>92.649999999999991</v>
      </c>
      <c r="K10" s="37">
        <v>28.65</v>
      </c>
      <c r="L10" s="37">
        <v>38.799999999999997</v>
      </c>
      <c r="M10" s="37">
        <v>25.2</v>
      </c>
      <c r="N10" s="38">
        <v>0.27199136535348084</v>
      </c>
      <c r="O10" s="35">
        <v>32.799999999999997</v>
      </c>
      <c r="P10" s="35">
        <v>1.65</v>
      </c>
      <c r="Q10" s="35">
        <v>2.2000000000000002</v>
      </c>
      <c r="R10" s="35">
        <v>28.95</v>
      </c>
      <c r="S10" s="38">
        <v>0.88262195121951226</v>
      </c>
      <c r="T10" s="35">
        <v>86.1</v>
      </c>
      <c r="U10" s="35">
        <v>36.799999999999997</v>
      </c>
      <c r="V10" s="38">
        <v>0.91999999999999993</v>
      </c>
      <c r="W10" s="35">
        <v>33.799999999999997</v>
      </c>
      <c r="X10" s="38">
        <v>0.84499999999999997</v>
      </c>
      <c r="Y10" s="35">
        <v>15.5</v>
      </c>
      <c r="Z10" s="38">
        <v>0.77500000000000002</v>
      </c>
      <c r="AA10" s="35">
        <v>83.600000000000009</v>
      </c>
      <c r="AB10" s="28">
        <v>24.15</v>
      </c>
      <c r="AC10" s="29">
        <v>0.80499999999999994</v>
      </c>
      <c r="AD10" s="28">
        <v>42.75</v>
      </c>
      <c r="AE10" s="29">
        <v>0.85499999999999998</v>
      </c>
      <c r="AF10" s="28">
        <v>16.7</v>
      </c>
      <c r="AG10" s="29">
        <v>0.83499999999999996</v>
      </c>
    </row>
    <row r="11" spans="1:33" ht="33.75" customHeight="1" x14ac:dyDescent="0.25">
      <c r="A11" s="46" t="s">
        <v>41</v>
      </c>
      <c r="B11" s="27" t="s">
        <v>51</v>
      </c>
      <c r="C11" s="33">
        <v>76.789999999999992</v>
      </c>
      <c r="D11" s="34">
        <v>134</v>
      </c>
      <c r="E11" s="35">
        <v>97</v>
      </c>
      <c r="F11" s="36">
        <v>30</v>
      </c>
      <c r="G11" s="36">
        <v>30</v>
      </c>
      <c r="H11" s="35">
        <v>37</v>
      </c>
      <c r="I11" s="38">
        <v>0.38144329896907214</v>
      </c>
      <c r="J11" s="35">
        <v>74.95</v>
      </c>
      <c r="K11" s="35">
        <v>24</v>
      </c>
      <c r="L11" s="35">
        <v>29.2</v>
      </c>
      <c r="M11" s="35">
        <v>21.75</v>
      </c>
      <c r="N11" s="38">
        <v>0.29019346230820547</v>
      </c>
      <c r="O11" s="35">
        <v>39.950000000000003</v>
      </c>
      <c r="P11" s="35">
        <v>5.85</v>
      </c>
      <c r="Q11" s="35">
        <v>11.6</v>
      </c>
      <c r="R11" s="35">
        <v>22.5</v>
      </c>
      <c r="S11" s="38">
        <v>0.56320400500625778</v>
      </c>
      <c r="T11" s="35">
        <v>91.9</v>
      </c>
      <c r="U11" s="35">
        <v>37.6</v>
      </c>
      <c r="V11" s="38">
        <v>0.94000000000000006</v>
      </c>
      <c r="W11" s="35">
        <v>36.6</v>
      </c>
      <c r="X11" s="38">
        <v>0.91500000000000004</v>
      </c>
      <c r="Y11" s="35">
        <v>17.7</v>
      </c>
      <c r="Z11" s="38">
        <v>0.88500000000000001</v>
      </c>
      <c r="AA11" s="35">
        <v>80.150000000000006</v>
      </c>
      <c r="AB11" s="28">
        <v>24.15</v>
      </c>
      <c r="AC11" s="29">
        <v>0.80499999999999994</v>
      </c>
      <c r="AD11" s="28">
        <v>40.5</v>
      </c>
      <c r="AE11" s="29">
        <v>0.81</v>
      </c>
      <c r="AF11" s="28">
        <v>15.5</v>
      </c>
      <c r="AG11" s="29">
        <v>0.77500000000000002</v>
      </c>
    </row>
    <row r="12" spans="1:33" ht="32.25" customHeight="1" x14ac:dyDescent="0.25">
      <c r="A12" s="46" t="s">
        <v>44</v>
      </c>
      <c r="B12" s="27" t="s">
        <v>51</v>
      </c>
      <c r="C12" s="33">
        <v>73.849999999999994</v>
      </c>
      <c r="D12" s="34">
        <v>64</v>
      </c>
      <c r="E12" s="35">
        <v>84.6</v>
      </c>
      <c r="F12" s="36">
        <v>30</v>
      </c>
      <c r="G12" s="36">
        <v>30</v>
      </c>
      <c r="H12" s="37">
        <v>24.6</v>
      </c>
      <c r="I12" s="38">
        <v>0.29078014184397166</v>
      </c>
      <c r="J12" s="35">
        <v>77.7</v>
      </c>
      <c r="K12" s="37">
        <v>30</v>
      </c>
      <c r="L12" s="37">
        <v>31.8</v>
      </c>
      <c r="M12" s="37">
        <v>15.9</v>
      </c>
      <c r="N12" s="38">
        <v>0.20463320463320464</v>
      </c>
      <c r="O12" s="35">
        <v>36.75</v>
      </c>
      <c r="P12" s="35">
        <v>8.85</v>
      </c>
      <c r="Q12" s="35">
        <v>7.8</v>
      </c>
      <c r="R12" s="35">
        <v>20.100000000000001</v>
      </c>
      <c r="S12" s="38">
        <v>0.54693877551020409</v>
      </c>
      <c r="T12" s="35">
        <v>91.5</v>
      </c>
      <c r="U12" s="35">
        <v>37.6</v>
      </c>
      <c r="V12" s="38">
        <v>0.94000000000000006</v>
      </c>
      <c r="W12" s="35">
        <v>36.6</v>
      </c>
      <c r="X12" s="38">
        <v>0.91500000000000004</v>
      </c>
      <c r="Y12" s="35">
        <v>17.3</v>
      </c>
      <c r="Z12" s="38">
        <v>0.86499999999999999</v>
      </c>
      <c r="AA12" s="35">
        <v>78.7</v>
      </c>
      <c r="AB12" s="28">
        <v>24</v>
      </c>
      <c r="AC12" s="29">
        <v>0.8</v>
      </c>
      <c r="AD12" s="28">
        <v>38</v>
      </c>
      <c r="AE12" s="29">
        <v>0.76</v>
      </c>
      <c r="AF12" s="28">
        <v>16.7</v>
      </c>
      <c r="AG12" s="29">
        <v>0.83499999999999996</v>
      </c>
    </row>
    <row r="13" spans="1:33" ht="29.25" customHeight="1" x14ac:dyDescent="0.25">
      <c r="A13" s="46" t="s">
        <v>43</v>
      </c>
      <c r="B13" s="27" t="s">
        <v>51</v>
      </c>
      <c r="C13" s="33">
        <v>69.48</v>
      </c>
      <c r="D13" s="34">
        <v>163</v>
      </c>
      <c r="E13" s="35">
        <v>84.2</v>
      </c>
      <c r="F13" s="36">
        <v>30</v>
      </c>
      <c r="G13" s="36">
        <v>30</v>
      </c>
      <c r="H13" s="37">
        <v>24.2</v>
      </c>
      <c r="I13" s="38">
        <v>0.28741092636579568</v>
      </c>
      <c r="J13" s="35">
        <v>70.95</v>
      </c>
      <c r="K13" s="37">
        <v>29.1</v>
      </c>
      <c r="L13" s="37">
        <v>30.6</v>
      </c>
      <c r="M13" s="37">
        <v>11.25</v>
      </c>
      <c r="N13" s="38">
        <v>0.15856236786469344</v>
      </c>
      <c r="O13" s="35">
        <v>59.25</v>
      </c>
      <c r="P13" s="35">
        <v>13.95</v>
      </c>
      <c r="Q13" s="35">
        <v>18</v>
      </c>
      <c r="R13" s="35">
        <v>27.3</v>
      </c>
      <c r="S13" s="38">
        <v>0.46075949367088609</v>
      </c>
      <c r="T13" s="35">
        <v>73.800000000000011</v>
      </c>
      <c r="U13" s="35">
        <v>30.6</v>
      </c>
      <c r="V13" s="38">
        <v>0.76500000000000001</v>
      </c>
      <c r="W13" s="35">
        <v>33.799999999999997</v>
      </c>
      <c r="X13" s="38">
        <v>0.84499999999999997</v>
      </c>
      <c r="Y13" s="35">
        <v>9.4</v>
      </c>
      <c r="Z13" s="38">
        <v>0.47000000000000003</v>
      </c>
      <c r="AA13" s="35">
        <v>59.199999999999996</v>
      </c>
      <c r="AB13" s="28">
        <v>25.05</v>
      </c>
      <c r="AC13" s="29">
        <v>0.83500000000000008</v>
      </c>
      <c r="AD13" s="28">
        <v>17.25</v>
      </c>
      <c r="AE13" s="29">
        <v>0.34499999999999997</v>
      </c>
      <c r="AF13" s="28">
        <v>16.899999999999999</v>
      </c>
      <c r="AG13" s="29">
        <v>0.84499999999999997</v>
      </c>
    </row>
    <row r="14" spans="1:33" x14ac:dyDescent="0.25">
      <c r="A14" s="48"/>
      <c r="B14" s="32"/>
      <c r="C14" s="41"/>
      <c r="D14" s="42"/>
      <c r="E14" s="42"/>
      <c r="F14" s="42"/>
      <c r="G14" s="42"/>
      <c r="H14" s="43"/>
      <c r="I14" s="42"/>
      <c r="J14" s="42"/>
      <c r="K14" s="42"/>
      <c r="L14" s="42"/>
      <c r="M14" s="42"/>
      <c r="N14" s="42"/>
      <c r="O14" s="42"/>
      <c r="P14" s="44"/>
      <c r="Q14" s="44"/>
      <c r="R14" s="44"/>
      <c r="S14" s="42"/>
      <c r="T14" s="42"/>
      <c r="U14" s="42"/>
      <c r="V14" s="42"/>
      <c r="W14" s="42"/>
      <c r="X14" s="42"/>
      <c r="Y14" s="42"/>
      <c r="Z14" s="42"/>
      <c r="AA14" s="42"/>
      <c r="AB14" s="32"/>
      <c r="AC14" s="32"/>
      <c r="AD14" s="32"/>
      <c r="AE14" s="32"/>
      <c r="AF14" s="32"/>
      <c r="AG14" s="32"/>
    </row>
    <row r="15" spans="1:33" x14ac:dyDescent="0.25">
      <c r="A15" s="48"/>
      <c r="B15" s="32"/>
      <c r="C15" s="41"/>
      <c r="D15" s="42"/>
      <c r="E15" s="42"/>
      <c r="F15" s="42">
        <v>30</v>
      </c>
      <c r="G15" s="42">
        <v>30</v>
      </c>
      <c r="H15" s="42">
        <v>40</v>
      </c>
      <c r="I15" s="42"/>
      <c r="J15" s="42"/>
      <c r="K15" s="42">
        <v>30</v>
      </c>
      <c r="L15" s="42">
        <v>40</v>
      </c>
      <c r="M15" s="42">
        <v>30</v>
      </c>
      <c r="N15" s="42"/>
      <c r="O15" s="42"/>
      <c r="P15" s="45">
        <v>30</v>
      </c>
      <c r="Q15" s="45">
        <v>40</v>
      </c>
      <c r="R15" s="45">
        <v>30</v>
      </c>
      <c r="S15" s="42"/>
      <c r="T15" s="42"/>
      <c r="U15" s="42">
        <v>40</v>
      </c>
      <c r="V15" s="42"/>
      <c r="W15" s="42">
        <v>40</v>
      </c>
      <c r="X15" s="42"/>
      <c r="Y15" s="42">
        <v>20</v>
      </c>
      <c r="Z15" s="42"/>
      <c r="AA15" s="42"/>
      <c r="AB15" s="32">
        <v>30</v>
      </c>
      <c r="AC15" s="32"/>
      <c r="AD15" s="32">
        <v>50</v>
      </c>
      <c r="AE15" s="32"/>
      <c r="AF15" s="32">
        <v>20</v>
      </c>
      <c r="AG15" s="32"/>
    </row>
  </sheetData>
  <mergeCells count="10">
    <mergeCell ref="A1:A3"/>
    <mergeCell ref="B1:B3"/>
    <mergeCell ref="C1:C3"/>
    <mergeCell ref="D1:D3"/>
    <mergeCell ref="E1:AG1"/>
    <mergeCell ref="E2:H2"/>
    <mergeCell ref="J2:M2"/>
    <mergeCell ref="O2:R2"/>
    <mergeCell ref="T2:Y2"/>
    <mergeCell ref="AA2:AG2"/>
  </mergeCells>
  <pageMargins left="3.937007874015748E-2" right="3.937007874015748E-2" top="0.35433070866141736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user</cp:lastModifiedBy>
  <cp:lastPrinted>2020-12-21T04:34:08Z</cp:lastPrinted>
  <dcterms:created xsi:type="dcterms:W3CDTF">2019-12-13T08:07:22Z</dcterms:created>
  <dcterms:modified xsi:type="dcterms:W3CDTF">2021-01-21T05:46:59Z</dcterms:modified>
</cp:coreProperties>
</file>